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.chevreau\Documents\"/>
    </mc:Choice>
  </mc:AlternateContent>
  <xr:revisionPtr revIDLastSave="0" documentId="8_{9B7FBC27-DC3C-4314-BB32-C9D9899F0599}" xr6:coauthVersionLast="47" xr6:coauthVersionMax="47" xr10:uidLastSave="{00000000-0000-0000-0000-000000000000}"/>
  <bookViews>
    <workbookView xWindow="-120" yWindow="-120" windowWidth="29040" windowHeight="16440" xr2:uid="{F37CD19F-0A0B-4763-BB08-1F036AE4D0B7}"/>
  </bookViews>
  <sheets>
    <sheet name="Calcul" sheetId="1" r:id="rId1"/>
    <sheet name="Barème" sheetId="2" r:id="rId2"/>
  </sheets>
  <definedNames>
    <definedName name="forfait">Barème!#REF!</definedName>
    <definedName name="forfait2">Barème!#REF!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19" i="1"/>
  <c r="F17" i="1"/>
  <c r="F18" i="1"/>
  <c r="C38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7" i="2"/>
  <c r="C36" i="2"/>
  <c r="C35" i="2"/>
  <c r="C34" i="2"/>
  <c r="C33" i="2"/>
  <c r="C32" i="2"/>
  <c r="C31" i="2"/>
  <c r="C30" i="2"/>
  <c r="C29" i="2"/>
  <c r="C28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13" i="2"/>
  <c r="C4" i="2"/>
  <c r="C5" i="2"/>
  <c r="C6" i="2"/>
  <c r="C7" i="2"/>
  <c r="C8" i="2"/>
  <c r="C9" i="2"/>
  <c r="C10" i="2"/>
  <c r="C11" i="2"/>
  <c r="C12" i="2"/>
  <c r="C3" i="2"/>
  <c r="B3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F48" i="1" l="1"/>
</calcChain>
</file>

<file path=xl/sharedStrings.xml><?xml version="1.0" encoding="utf-8"?>
<sst xmlns="http://schemas.openxmlformats.org/spreadsheetml/2006/main" count="45" uniqueCount="38">
  <si>
    <t>Nb de logements</t>
  </si>
  <si>
    <t>0 à 10</t>
  </si>
  <si>
    <t>11 à 25</t>
  </si>
  <si>
    <t>26 à 50</t>
  </si>
  <si>
    <t>51 à 100</t>
  </si>
  <si>
    <t>101 à 200</t>
  </si>
  <si>
    <t>&gt;200</t>
  </si>
  <si>
    <t xml:space="preserve">Barème RS </t>
  </si>
  <si>
    <t>Bareme RS FJT</t>
  </si>
  <si>
    <t>nbre lgts</t>
  </si>
  <si>
    <t>Barème RS-FJT</t>
  </si>
  <si>
    <t>Statut RS-FJT oui/non</t>
  </si>
  <si>
    <t>Oui</t>
  </si>
  <si>
    <t>Non</t>
  </si>
  <si>
    <t>Si FJT Montant de la PSE perçue</t>
  </si>
  <si>
    <t>Montant AGLS à Percevoir</t>
  </si>
  <si>
    <t>Capacité d'accueil en logements</t>
  </si>
  <si>
    <t>Nom de la résidence</t>
  </si>
  <si>
    <t>Exemple 1</t>
  </si>
  <si>
    <t>Exemple 2</t>
  </si>
  <si>
    <t>Total</t>
  </si>
  <si>
    <t>AGLS en €uro par jr/ et logement</t>
  </si>
  <si>
    <t>Simulateur de dotation AGLS</t>
  </si>
  <si>
    <t xml:space="preserve">Pour chaque résidence, veuillez renseigner : </t>
  </si>
  <si>
    <t>. Pour les RS-FJT, le montant de la dernière PSE connue</t>
  </si>
  <si>
    <t>. La capacité d'accueil en nombre de logement</t>
  </si>
  <si>
    <t>. Si elle possède le statut de RS-FJT (Oui, Non)</t>
  </si>
  <si>
    <t>En colonne G, le montant prévisionnel de l'AGLS nouvelle formule s'affiche.</t>
  </si>
  <si>
    <t>En dernière ligne, le total.</t>
  </si>
  <si>
    <t>Vous pouvez ajouter de lignes au tableau, en faisant un copier/coller des formules.</t>
  </si>
  <si>
    <t>Tranches de logements (cumulatives)</t>
  </si>
  <si>
    <t>Résidence sociale généraliste*</t>
  </si>
  <si>
    <t>(€/jour)</t>
  </si>
  <si>
    <r>
      <t xml:space="preserve">Résidence sociale </t>
    </r>
    <r>
      <rPr>
        <sz val="9"/>
        <color rgb="FF000000"/>
        <rFont val="Marianne"/>
      </rPr>
      <t>bénéficiant également d’une autorisation</t>
    </r>
    <r>
      <rPr>
        <b/>
        <sz val="9"/>
        <color rgb="FF000000"/>
        <rFont val="Marianne"/>
      </rPr>
      <t xml:space="preserve"> FJT (RS-FJT)</t>
    </r>
  </si>
  <si>
    <t>Hors complément FJT  (€/jour)</t>
  </si>
  <si>
    <t>+30% de la PSE</t>
  </si>
  <si>
    <t>1 à 25</t>
  </si>
  <si>
    <t>Pour mémoire, rappel du barème fixé par la DIHAL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</si>
</sst>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_-;\-* #,##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rgb="FF000000"/>
      <name val="Marianne"/>
    </font>
    <font>
      <sz val="9"/>
      <color rgb="FF000000"/>
      <name val="Marianne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lightUp">
        <fgColor theme="4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theme="4"/>
      </top>
      <bottom style="slantDashDot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0" xfId="0" applyNumberFormat="1"/>
    <xf numFmtId="0" fontId="3" fillId="0" borderId="0" xfId="0" applyFont="1"/>
    <xf numFmtId="0" fontId="2" fillId="3" borderId="6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1" fontId="2" fillId="8" borderId="9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10" borderId="16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66B7-5518-4EAE-BF51-2C7C68A18744}">
  <dimension ref="B2:K48"/>
  <sheetViews>
    <sheetView tabSelected="1" topLeftCell="A3" workbookViewId="0">
      <selection activeCell="C17" sqref="C17"/>
    </sheetView>
  </sheetViews>
  <sheetFormatPr baseColWidth="10" defaultRowHeight="15"/>
  <cols>
    <col min="2" max="2" width="17.140625" customWidth="1"/>
    <col min="4" max="4" width="14" customWidth="1"/>
    <col min="5" max="5" width="18.28515625" customWidth="1"/>
    <col min="6" max="6" width="16.5703125" customWidth="1"/>
    <col min="9" max="9" width="19" customWidth="1"/>
    <col min="10" max="10" width="25.7109375" customWidth="1"/>
    <col min="11" max="11" width="31.28515625" customWidth="1"/>
  </cols>
  <sheetData>
    <row r="2" spans="2:11" ht="28.5">
      <c r="B2" s="30" t="s">
        <v>22</v>
      </c>
    </row>
    <row r="4" spans="2:11" ht="15.75">
      <c r="B4" s="31" t="s">
        <v>23</v>
      </c>
      <c r="C4" s="31"/>
      <c r="D4" s="31"/>
      <c r="E4" s="31"/>
    </row>
    <row r="5" spans="2:11" ht="16.149999999999999" customHeight="1">
      <c r="B5" s="31"/>
      <c r="C5" s="31" t="s">
        <v>25</v>
      </c>
      <c r="D5" s="31"/>
      <c r="E5" s="31"/>
    </row>
    <row r="6" spans="2:11" ht="15.75">
      <c r="B6" s="31"/>
      <c r="C6" s="31" t="s">
        <v>26</v>
      </c>
      <c r="D6" s="31"/>
      <c r="E6" s="31"/>
    </row>
    <row r="7" spans="2:11" ht="15.75">
      <c r="B7" s="31"/>
      <c r="C7" s="31" t="s">
        <v>24</v>
      </c>
      <c r="D7" s="31"/>
      <c r="E7" s="31"/>
    </row>
    <row r="9" spans="2:11">
      <c r="B9" t="s">
        <v>27</v>
      </c>
    </row>
    <row r="10" spans="2:11">
      <c r="B10" t="s">
        <v>28</v>
      </c>
    </row>
    <row r="11" spans="2:11">
      <c r="B11" t="s">
        <v>29</v>
      </c>
    </row>
    <row r="13" spans="2:11">
      <c r="I13" t="s">
        <v>37</v>
      </c>
    </row>
    <row r="14" spans="2:11" ht="15.75" thickBot="1"/>
    <row r="15" spans="2:11" ht="43.15" customHeight="1">
      <c r="B15" s="38" t="s">
        <v>17</v>
      </c>
      <c r="C15" s="40" t="s">
        <v>16</v>
      </c>
      <c r="D15" s="38" t="s">
        <v>11</v>
      </c>
      <c r="E15" s="38" t="s">
        <v>14</v>
      </c>
      <c r="F15" s="38" t="s">
        <v>15</v>
      </c>
      <c r="I15" s="34" t="s">
        <v>30</v>
      </c>
      <c r="J15" s="33" t="s">
        <v>31</v>
      </c>
      <c r="K15" s="33" t="s">
        <v>33</v>
      </c>
    </row>
    <row r="16" spans="2:11" ht="15.75" thickBot="1">
      <c r="B16" s="39"/>
      <c r="C16" s="39"/>
      <c r="D16" s="39"/>
      <c r="E16" s="39"/>
      <c r="F16" s="39"/>
      <c r="I16" s="35"/>
      <c r="J16" s="32" t="s">
        <v>32</v>
      </c>
      <c r="K16" s="32" t="s">
        <v>34</v>
      </c>
    </row>
    <row r="17" spans="2:11">
      <c r="B17" s="8" t="s">
        <v>18</v>
      </c>
      <c r="C17" s="7">
        <v>55</v>
      </c>
      <c r="D17" s="1" t="s">
        <v>12</v>
      </c>
      <c r="E17" s="6">
        <v>43767</v>
      </c>
      <c r="F17" s="6">
        <f>IF(D17="Oui",VLOOKUP(C17,Barème!$A$2:$C$420,3)+(E17*30%),VLOOKUP(C17,Barème!$A$2:$C$420,2))</f>
        <v>34026.35</v>
      </c>
      <c r="I17" s="17" t="s">
        <v>36</v>
      </c>
      <c r="J17" s="9">
        <v>1.5</v>
      </c>
      <c r="K17" s="9">
        <v>1.4</v>
      </c>
    </row>
    <row r="18" spans="2:11">
      <c r="B18" s="9" t="s">
        <v>19</v>
      </c>
      <c r="C18" s="9">
        <v>102</v>
      </c>
      <c r="D18" s="3" t="s">
        <v>13</v>
      </c>
      <c r="E18" s="12">
        <v>0</v>
      </c>
      <c r="F18" s="12">
        <f>IF(D18="Oui",VLOOKUP(C18,Barème!$A$2:$C$420,3)+(E18*30%),VLOOKUP(C18,Barème!$A$2:$C$420,2))</f>
        <v>29802.25</v>
      </c>
      <c r="I18" s="17" t="s">
        <v>3</v>
      </c>
      <c r="J18" s="9">
        <v>1.05</v>
      </c>
      <c r="K18" s="9">
        <v>0.85</v>
      </c>
    </row>
    <row r="19" spans="2:11">
      <c r="B19" s="9"/>
      <c r="C19" s="9"/>
      <c r="D19" s="3"/>
      <c r="E19" s="12"/>
      <c r="F19" s="12" t="str">
        <f>_xlfn.IFNA(IF(D19="Oui",VLOOKUP(C19,Barème!$A$2:$C$420,3)+(E19*30%),VLOOKUP(C19,Barème!$A$2:$C$420,2)),"")</f>
        <v/>
      </c>
      <c r="I19" s="17" t="s">
        <v>4</v>
      </c>
      <c r="J19" s="9">
        <v>0.35</v>
      </c>
      <c r="K19" s="9">
        <v>0.2</v>
      </c>
    </row>
    <row r="20" spans="2:11">
      <c r="B20" s="9"/>
      <c r="C20" s="9"/>
      <c r="D20" s="3"/>
      <c r="E20" s="12"/>
      <c r="F20" s="12" t="str">
        <f>_xlfn.IFNA(IF(D20="Oui",VLOOKUP(C20,Barème!$A$2:$C$420,3)+(E20*30%),VLOOKUP(C20,Barème!$A$2:$C$420,2)),"")</f>
        <v/>
      </c>
      <c r="I20" s="17" t="s">
        <v>5</v>
      </c>
      <c r="J20" s="9">
        <v>0.2</v>
      </c>
      <c r="K20" s="9">
        <v>0.1</v>
      </c>
    </row>
    <row r="21" spans="2:11" ht="15.75" thickBot="1">
      <c r="B21" s="9"/>
      <c r="C21" s="9"/>
      <c r="D21" s="3"/>
      <c r="E21" s="12"/>
      <c r="F21" s="12" t="str">
        <f>_xlfn.IFNA(IF(D21="Oui",VLOOKUP(C21,Barème!$A$2:$C$420,3)+(E21*30%),VLOOKUP(C21,Barème!$A$2:$C$420,2)),"")</f>
        <v/>
      </c>
      <c r="I21" s="18" t="s">
        <v>6</v>
      </c>
      <c r="J21" s="10">
        <v>0.1</v>
      </c>
      <c r="K21" s="10">
        <v>0</v>
      </c>
    </row>
    <row r="22" spans="2:11">
      <c r="B22" s="9"/>
      <c r="C22" s="9"/>
      <c r="D22" s="3"/>
      <c r="E22" s="12"/>
      <c r="F22" s="12" t="str">
        <f>_xlfn.IFNA(IF(D22="Oui",VLOOKUP(C22,Barème!$A$2:$C$420,3)+(E22*30%),VLOOKUP(C22,Barème!$A$2:$C$420,2)),"")</f>
        <v/>
      </c>
      <c r="K22" s="36" t="s">
        <v>35</v>
      </c>
    </row>
    <row r="23" spans="2:11" ht="15.75" thickBot="1">
      <c r="B23" s="9"/>
      <c r="C23" s="9"/>
      <c r="D23" s="3"/>
      <c r="E23" s="12"/>
      <c r="F23" s="12" t="str">
        <f>_xlfn.IFNA(IF(D23="Oui",VLOOKUP(C23,Barème!$A$2:$C$420,3)+(E23*30%),VLOOKUP(C23,Barème!$A$2:$C$420,2)),"")</f>
        <v/>
      </c>
      <c r="K23" s="37"/>
    </row>
    <row r="24" spans="2:11">
      <c r="B24" s="9"/>
      <c r="C24" s="9"/>
      <c r="D24" s="3"/>
      <c r="E24" s="12"/>
      <c r="F24" s="12" t="str">
        <f>_xlfn.IFNA(IF(D24="Oui",VLOOKUP(C24,Barème!$A$2:$C$420,3)+(E24*30%),VLOOKUP(C24,Barème!$A$2:$C$420,2)),"")</f>
        <v/>
      </c>
    </row>
    <row r="25" spans="2:11">
      <c r="B25" s="9"/>
      <c r="C25" s="9"/>
      <c r="D25" s="3"/>
      <c r="E25" s="12"/>
      <c r="F25" s="12" t="str">
        <f>_xlfn.IFNA(IF(D25="Oui",VLOOKUP(C25,Barème!$A$2:$C$420,3)+(E25*30%),VLOOKUP(C25,Barème!$A$2:$C$420,2)),"")</f>
        <v/>
      </c>
    </row>
    <row r="26" spans="2:11">
      <c r="B26" s="9"/>
      <c r="C26" s="9"/>
      <c r="D26" s="3"/>
      <c r="E26" s="12"/>
      <c r="F26" s="12" t="str">
        <f>_xlfn.IFNA(IF(D26="Oui",VLOOKUP(C26,Barème!$A$2:$C$420,3)+(E26*30%),VLOOKUP(C26,Barème!$A$2:$C$420,2)),"")</f>
        <v/>
      </c>
    </row>
    <row r="27" spans="2:11">
      <c r="B27" s="9"/>
      <c r="C27" s="9"/>
      <c r="D27" s="3"/>
      <c r="E27" s="12"/>
      <c r="F27" s="12" t="str">
        <f>_xlfn.IFNA(IF(D27="Oui",VLOOKUP(C27,Barème!$A$2:$C$420,3)+(E27*30%),VLOOKUP(C27,Barème!$A$2:$C$420,2)),"")</f>
        <v/>
      </c>
    </row>
    <row r="28" spans="2:11">
      <c r="B28" s="9"/>
      <c r="C28" s="9"/>
      <c r="D28" s="3"/>
      <c r="E28" s="12"/>
      <c r="F28" s="12" t="str">
        <f>_xlfn.IFNA(IF(D28="Oui",VLOOKUP(C28,Barème!$A$2:$C$420,3)+(E28*30%),VLOOKUP(C28,Barème!$A$2:$C$420,2)),"")</f>
        <v/>
      </c>
    </row>
    <row r="29" spans="2:11">
      <c r="B29" s="9"/>
      <c r="C29" s="9"/>
      <c r="D29" s="3"/>
      <c r="E29" s="12"/>
      <c r="F29" s="12" t="str">
        <f>_xlfn.IFNA(IF(D29="Oui",VLOOKUP(C29,Barème!$A$2:$C$420,3)+(E29*30%),VLOOKUP(C29,Barème!$A$2:$C$420,2)),"")</f>
        <v/>
      </c>
    </row>
    <row r="30" spans="2:11">
      <c r="B30" s="9"/>
      <c r="C30" s="9"/>
      <c r="D30" s="3"/>
      <c r="E30" s="12"/>
      <c r="F30" s="12" t="str">
        <f>_xlfn.IFNA(IF(D30="Oui",VLOOKUP(C30,Barème!$A$2:$C$420,3)+(E30*30%),VLOOKUP(C30,Barème!$A$2:$C$420,2)),"")</f>
        <v/>
      </c>
    </row>
    <row r="31" spans="2:11">
      <c r="B31" s="9"/>
      <c r="C31" s="9"/>
      <c r="D31" s="3"/>
      <c r="E31" s="12"/>
      <c r="F31" s="12" t="str">
        <f>_xlfn.IFNA(IF(D31="Oui",VLOOKUP(C31,Barème!$A$2:$C$420,3)+(E31*30%),VLOOKUP(C31,Barème!$A$2:$C$420,2)),"")</f>
        <v/>
      </c>
    </row>
    <row r="32" spans="2:11">
      <c r="B32" s="9"/>
      <c r="C32" s="9"/>
      <c r="D32" s="3"/>
      <c r="E32" s="12"/>
      <c r="F32" s="12" t="str">
        <f>_xlfn.IFNA(IF(D32="Oui",VLOOKUP(C32,Barème!$A$2:$C$420,3)+(E32*30%),VLOOKUP(C32,Barème!$A$2:$C$420,2)),"")</f>
        <v/>
      </c>
    </row>
    <row r="33" spans="2:6">
      <c r="B33" s="9"/>
      <c r="C33" s="9"/>
      <c r="D33" s="3"/>
      <c r="E33" s="12"/>
      <c r="F33" s="12" t="str">
        <f>_xlfn.IFNA(IF(D33="Oui",VLOOKUP(C33,Barème!$A$2:$C$420,3)+(E33*30%),VLOOKUP(C33,Barème!$A$2:$C$420,2)),"")</f>
        <v/>
      </c>
    </row>
    <row r="34" spans="2:6">
      <c r="B34" s="9"/>
      <c r="C34" s="9"/>
      <c r="D34" s="3"/>
      <c r="E34" s="12"/>
      <c r="F34" s="12" t="str">
        <f>_xlfn.IFNA(IF(D34="Oui",VLOOKUP(C34,Barème!$A$2:$C$420,3)+(E34*30%),VLOOKUP(C34,Barème!$A$2:$C$420,2)),"")</f>
        <v/>
      </c>
    </row>
    <row r="35" spans="2:6">
      <c r="B35" s="9"/>
      <c r="C35" s="9"/>
      <c r="D35" s="3"/>
      <c r="E35" s="12"/>
      <c r="F35" s="12" t="str">
        <f>_xlfn.IFNA(IF(D35="Oui",VLOOKUP(C35,Barème!$A$2:$C$420,3)+(E35*30%),VLOOKUP(C35,Barème!$A$2:$C$420,2)),"")</f>
        <v/>
      </c>
    </row>
    <row r="36" spans="2:6">
      <c r="B36" s="9"/>
      <c r="C36" s="9"/>
      <c r="D36" s="3"/>
      <c r="E36" s="12"/>
      <c r="F36" s="12" t="str">
        <f>_xlfn.IFNA(IF(D36="Oui",VLOOKUP(C36,Barème!$A$2:$C$420,3)+(E36*30%),VLOOKUP(C36,Barème!$A$2:$C$420,2)),"")</f>
        <v/>
      </c>
    </row>
    <row r="37" spans="2:6">
      <c r="B37" s="9"/>
      <c r="C37" s="9"/>
      <c r="D37" s="3"/>
      <c r="E37" s="12"/>
      <c r="F37" s="12" t="str">
        <f>_xlfn.IFNA(IF(D37="Oui",VLOOKUP(C37,Barème!$A$2:$C$420,3)+(E37*30%),VLOOKUP(C37,Barème!$A$2:$C$420,2)),"")</f>
        <v/>
      </c>
    </row>
    <row r="38" spans="2:6">
      <c r="B38" s="9"/>
      <c r="C38" s="9"/>
      <c r="D38" s="3"/>
      <c r="E38" s="12"/>
      <c r="F38" s="12" t="str">
        <f>_xlfn.IFNA(IF(D38="Oui",VLOOKUP(C38,Barème!$A$2:$C$420,3)+(E38*30%),VLOOKUP(C38,Barème!$A$2:$C$420,2)),"")</f>
        <v/>
      </c>
    </row>
    <row r="39" spans="2:6">
      <c r="B39" s="9"/>
      <c r="C39" s="9"/>
      <c r="D39" s="3"/>
      <c r="E39" s="12"/>
      <c r="F39" s="12" t="str">
        <f>_xlfn.IFNA(IF(D39="Oui",VLOOKUP(C39,Barème!$A$2:$C$420,3)+(E39*30%),VLOOKUP(C39,Barème!$A$2:$C$420,2)),"")</f>
        <v/>
      </c>
    </row>
    <row r="40" spans="2:6">
      <c r="B40" s="9"/>
      <c r="C40" s="9"/>
      <c r="D40" s="3"/>
      <c r="E40" s="12"/>
      <c r="F40" s="12" t="str">
        <f>_xlfn.IFNA(IF(D40="Oui",VLOOKUP(C40,Barème!$A$2:$C$420,3)+(E40*30%),VLOOKUP(C40,Barème!$A$2:$C$420,2)),"")</f>
        <v/>
      </c>
    </row>
    <row r="41" spans="2:6">
      <c r="B41" s="9"/>
      <c r="C41" s="9"/>
      <c r="D41" s="3"/>
      <c r="E41" s="12"/>
      <c r="F41" s="12" t="str">
        <f>_xlfn.IFNA(IF(D41="Oui",VLOOKUP(C41,Barème!$A$2:$C$420,3)+(E41*30%),VLOOKUP(C41,Barème!$A$2:$C$420,2)),"")</f>
        <v/>
      </c>
    </row>
    <row r="42" spans="2:6">
      <c r="B42" s="9"/>
      <c r="C42" s="9"/>
      <c r="D42" s="3"/>
      <c r="E42" s="12"/>
      <c r="F42" s="12" t="str">
        <f>_xlfn.IFNA(IF(D42="Oui",VLOOKUP(C42,Barème!$A$2:$C$420,3)+(E42*30%),VLOOKUP(C42,Barème!$A$2:$C$420,2)),"")</f>
        <v/>
      </c>
    </row>
    <row r="43" spans="2:6">
      <c r="B43" s="9"/>
      <c r="C43" s="9"/>
      <c r="D43" s="3"/>
      <c r="E43" s="12"/>
      <c r="F43" s="12" t="str">
        <f>_xlfn.IFNA(IF(D43="Oui",VLOOKUP(C43,Barème!$A$2:$C$420,3)+(E43*30%),VLOOKUP(C43,Barème!$A$2:$C$420,2)),"")</f>
        <v/>
      </c>
    </row>
    <row r="44" spans="2:6">
      <c r="B44" s="9"/>
      <c r="C44" s="9"/>
      <c r="D44" s="3"/>
      <c r="E44" s="12"/>
      <c r="F44" s="12" t="str">
        <f>_xlfn.IFNA(IF(D44="Oui",VLOOKUP(C44,Barème!$A$2:$C$420,3)+(E44*30%),VLOOKUP(C44,Barème!$A$2:$C$420,2)),"")</f>
        <v/>
      </c>
    </row>
    <row r="45" spans="2:6">
      <c r="B45" s="9"/>
      <c r="C45" s="9"/>
      <c r="D45" s="3"/>
      <c r="E45" s="12"/>
      <c r="F45" s="12" t="str">
        <f>_xlfn.IFNA(IF(D45="Oui",VLOOKUP(C45,Barème!$A$2:$C$420,3)+(E45*30%),VLOOKUP(C45,Barème!$A$2:$C$420,2)),"")</f>
        <v/>
      </c>
    </row>
    <row r="46" spans="2:6">
      <c r="B46" s="9"/>
      <c r="C46" s="9"/>
      <c r="D46" s="3"/>
      <c r="E46" s="12"/>
      <c r="F46" s="12" t="str">
        <f>_xlfn.IFNA(IF(D46="Oui",VLOOKUP(C46,Barème!$A$2:$C$420,3)+(E46*30%),VLOOKUP(C46,Barème!$A$2:$C$420,2)),"")</f>
        <v/>
      </c>
    </row>
    <row r="47" spans="2:6" ht="15.75" thickBot="1">
      <c r="B47" s="10"/>
      <c r="C47" s="10"/>
      <c r="D47" s="11"/>
      <c r="E47" s="13"/>
      <c r="F47" s="12" t="str">
        <f>_xlfn.IFNA(IF(D47="Oui",VLOOKUP(C47,Barème!$A$2:$C$420,3)+(E47*30%),VLOOKUP(C47,Barème!$A$2:$C$420,2)),"")</f>
        <v/>
      </c>
    </row>
    <row r="48" spans="2:6" ht="15.75">
      <c r="B48" s="15" t="s">
        <v>20</v>
      </c>
      <c r="F48" s="14">
        <f>SUMIF(F17:F47,"&lt;&gt;#n/a")</f>
        <v>63828.6</v>
      </c>
    </row>
  </sheetData>
  <mergeCells count="7">
    <mergeCell ref="I15:I16"/>
    <mergeCell ref="K22:K23"/>
    <mergeCell ref="E15:E16"/>
    <mergeCell ref="C15:C16"/>
    <mergeCell ref="B15:B16"/>
    <mergeCell ref="D15:D16"/>
    <mergeCell ref="F15:F1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AE5EDE-61ED-43E8-BABA-9CF69CE09278}">
          <x14:formula1>
            <xm:f>Barème!$I$3:$I$4</xm:f>
          </x14:formula1>
          <xm:sqref>D17:D47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A635-3F3E-45EF-8390-C1BF2252BB0D}">
  <dimension ref="A1:K420"/>
  <sheetViews>
    <sheetView workbookViewId="0">
      <selection activeCell="C3" sqref="C3"/>
    </sheetView>
  </sheetViews>
  <sheetFormatPr baseColWidth="10" defaultRowHeight="15"/>
  <cols>
    <col min="1" max="1" width="18.7109375" customWidth="1"/>
    <col min="6" max="6" width="14.140625" customWidth="1"/>
    <col min="7" max="7" width="14.42578125" customWidth="1"/>
    <col min="8" max="8" width="21.140625" customWidth="1"/>
    <col min="9" max="11" width="11.5703125" style="1"/>
  </cols>
  <sheetData>
    <row r="1" spans="1:11" ht="15.75" thickBot="1">
      <c r="E1" s="41" t="s">
        <v>21</v>
      </c>
      <c r="F1" s="41"/>
      <c r="G1" s="41"/>
    </row>
    <row r="2" spans="1:11" ht="30">
      <c r="A2" s="16" t="s">
        <v>0</v>
      </c>
      <c r="B2" s="19" t="s">
        <v>7</v>
      </c>
      <c r="C2" s="19" t="s">
        <v>10</v>
      </c>
      <c r="E2" s="16" t="s">
        <v>9</v>
      </c>
      <c r="F2" s="16" t="s">
        <v>7</v>
      </c>
      <c r="G2" s="16" t="s">
        <v>8</v>
      </c>
      <c r="I2"/>
      <c r="J2"/>
      <c r="K2"/>
    </row>
    <row r="3" spans="1:11" ht="14.25" customHeight="1">
      <c r="A3" s="21">
        <v>1</v>
      </c>
      <c r="B3" s="4">
        <f t="shared" ref="B3:B12" si="0">$A3*F$3*365</f>
        <v>547.5</v>
      </c>
      <c r="C3" s="4">
        <f t="shared" ref="C3:C12" si="1">$A3*G$3*365</f>
        <v>510.99999999999994</v>
      </c>
      <c r="D3" s="2"/>
      <c r="E3" s="17" t="s">
        <v>1</v>
      </c>
      <c r="F3" s="9">
        <v>1.5</v>
      </c>
      <c r="G3" s="9">
        <v>1.4</v>
      </c>
      <c r="I3" t="s">
        <v>12</v>
      </c>
      <c r="J3"/>
      <c r="K3"/>
    </row>
    <row r="4" spans="1:11">
      <c r="A4" s="22">
        <v>2</v>
      </c>
      <c r="B4" s="4">
        <f t="shared" si="0"/>
        <v>1095</v>
      </c>
      <c r="C4" s="4">
        <f t="shared" si="1"/>
        <v>1021.9999999999999</v>
      </c>
      <c r="D4" s="2"/>
      <c r="E4" s="17" t="s">
        <v>2</v>
      </c>
      <c r="F4" s="9">
        <v>1.5</v>
      </c>
      <c r="G4" s="9">
        <v>1.4</v>
      </c>
      <c r="I4" t="s">
        <v>13</v>
      </c>
      <c r="J4"/>
      <c r="K4"/>
    </row>
    <row r="5" spans="1:11">
      <c r="A5" s="22">
        <v>3</v>
      </c>
      <c r="B5" s="4">
        <f t="shared" si="0"/>
        <v>1642.5</v>
      </c>
      <c r="C5" s="4">
        <f t="shared" si="1"/>
        <v>1532.9999999999998</v>
      </c>
      <c r="D5" s="2"/>
      <c r="E5" s="17" t="s">
        <v>3</v>
      </c>
      <c r="F5" s="9">
        <v>1.05</v>
      </c>
      <c r="G5" s="9">
        <v>0.85</v>
      </c>
      <c r="I5"/>
      <c r="J5"/>
      <c r="K5"/>
    </row>
    <row r="6" spans="1:11">
      <c r="A6" s="22">
        <v>4</v>
      </c>
      <c r="B6" s="4">
        <f t="shared" si="0"/>
        <v>2190</v>
      </c>
      <c r="C6" s="4">
        <f t="shared" si="1"/>
        <v>2043.9999999999998</v>
      </c>
      <c r="D6" s="2"/>
      <c r="E6" s="17" t="s">
        <v>4</v>
      </c>
      <c r="F6" s="9">
        <v>0.35</v>
      </c>
      <c r="G6" s="9">
        <v>0.2</v>
      </c>
      <c r="I6"/>
      <c r="J6"/>
      <c r="K6"/>
    </row>
    <row r="7" spans="1:11">
      <c r="A7" s="22">
        <v>5</v>
      </c>
      <c r="B7" s="4">
        <f t="shared" si="0"/>
        <v>2737.5</v>
      </c>
      <c r="C7" s="4">
        <f t="shared" si="1"/>
        <v>2555</v>
      </c>
      <c r="D7" s="2"/>
      <c r="E7" s="17" t="s">
        <v>5</v>
      </c>
      <c r="F7" s="9">
        <v>0.2</v>
      </c>
      <c r="G7" s="9">
        <v>0.1</v>
      </c>
      <c r="I7"/>
      <c r="J7"/>
      <c r="K7"/>
    </row>
    <row r="8" spans="1:11" ht="15.75" thickBot="1">
      <c r="A8" s="22">
        <v>6</v>
      </c>
      <c r="B8" s="4">
        <f t="shared" si="0"/>
        <v>3285</v>
      </c>
      <c r="C8" s="4">
        <f t="shared" si="1"/>
        <v>3065.9999999999995</v>
      </c>
      <c r="D8" s="2"/>
      <c r="E8" s="18" t="s">
        <v>6</v>
      </c>
      <c r="F8" s="10">
        <v>0.1</v>
      </c>
      <c r="G8" s="10">
        <v>0</v>
      </c>
      <c r="I8"/>
      <c r="J8"/>
      <c r="K8"/>
    </row>
    <row r="9" spans="1:11">
      <c r="A9" s="22">
        <v>7</v>
      </c>
      <c r="B9" s="4">
        <f t="shared" si="0"/>
        <v>3832.5</v>
      </c>
      <c r="C9" s="4">
        <f t="shared" si="1"/>
        <v>3576.9999999999995</v>
      </c>
      <c r="D9" s="2"/>
      <c r="F9" s="1"/>
      <c r="I9"/>
      <c r="J9"/>
      <c r="K9"/>
    </row>
    <row r="10" spans="1:11">
      <c r="A10" s="22">
        <v>8</v>
      </c>
      <c r="B10" s="4">
        <f t="shared" si="0"/>
        <v>4380</v>
      </c>
      <c r="C10" s="4">
        <f t="shared" si="1"/>
        <v>4087.9999999999995</v>
      </c>
      <c r="D10" s="2"/>
      <c r="I10"/>
      <c r="J10"/>
      <c r="K10"/>
    </row>
    <row r="11" spans="1:11">
      <c r="A11" s="22">
        <v>9</v>
      </c>
      <c r="B11" s="4">
        <f t="shared" si="0"/>
        <v>4927.5</v>
      </c>
      <c r="C11" s="4">
        <f t="shared" si="1"/>
        <v>4599</v>
      </c>
      <c r="D11" s="2"/>
      <c r="I11"/>
      <c r="J11"/>
      <c r="K11"/>
    </row>
    <row r="12" spans="1:11">
      <c r="A12" s="22">
        <v>10</v>
      </c>
      <c r="B12" s="4">
        <f t="shared" si="0"/>
        <v>5475</v>
      </c>
      <c r="C12" s="4">
        <f t="shared" si="1"/>
        <v>5110</v>
      </c>
      <c r="D12" s="2"/>
      <c r="I12"/>
      <c r="J12"/>
      <c r="K12"/>
    </row>
    <row r="13" spans="1:11">
      <c r="A13" s="22">
        <v>11</v>
      </c>
      <c r="B13" s="4">
        <f t="shared" ref="B13:B27" si="2">(A13-10)*F$4*365+10*F$3*365</f>
        <v>6022.5</v>
      </c>
      <c r="C13" s="4">
        <f t="shared" ref="C13:C27" si="3">(A13-10)*G$4*365+10*G$3*365</f>
        <v>5621</v>
      </c>
      <c r="D13" s="2"/>
      <c r="I13"/>
      <c r="J13"/>
      <c r="K13"/>
    </row>
    <row r="14" spans="1:11">
      <c r="A14" s="22">
        <v>12</v>
      </c>
      <c r="B14" s="4">
        <f t="shared" si="2"/>
        <v>6570</v>
      </c>
      <c r="C14" s="4">
        <f t="shared" si="3"/>
        <v>6132</v>
      </c>
      <c r="D14" s="2"/>
      <c r="I14"/>
      <c r="J14"/>
      <c r="K14"/>
    </row>
    <row r="15" spans="1:11">
      <c r="A15" s="22">
        <v>13</v>
      </c>
      <c r="B15" s="4">
        <f t="shared" si="2"/>
        <v>7117.5</v>
      </c>
      <c r="C15" s="4">
        <f t="shared" si="3"/>
        <v>6643</v>
      </c>
      <c r="D15" s="2"/>
      <c r="I15"/>
      <c r="J15"/>
      <c r="K15"/>
    </row>
    <row r="16" spans="1:11">
      <c r="A16" s="22">
        <v>14</v>
      </c>
      <c r="B16" s="4">
        <f t="shared" si="2"/>
        <v>7665</v>
      </c>
      <c r="C16" s="4">
        <f t="shared" si="3"/>
        <v>7154</v>
      </c>
      <c r="D16" s="2"/>
      <c r="I16"/>
      <c r="J16"/>
      <c r="K16"/>
    </row>
    <row r="17" spans="1:11">
      <c r="A17" s="22">
        <v>15</v>
      </c>
      <c r="B17" s="4">
        <f t="shared" si="2"/>
        <v>8212.5</v>
      </c>
      <c r="C17" s="4">
        <f t="shared" si="3"/>
        <v>7665</v>
      </c>
      <c r="D17" s="2"/>
      <c r="I17"/>
      <c r="J17"/>
      <c r="K17"/>
    </row>
    <row r="18" spans="1:11">
      <c r="A18" s="22">
        <v>16</v>
      </c>
      <c r="B18" s="4">
        <f t="shared" si="2"/>
        <v>8760</v>
      </c>
      <c r="C18" s="4">
        <f t="shared" si="3"/>
        <v>8176</v>
      </c>
      <c r="D18" s="2"/>
      <c r="I18"/>
      <c r="J18"/>
      <c r="K18"/>
    </row>
    <row r="19" spans="1:11">
      <c r="A19" s="22">
        <v>17</v>
      </c>
      <c r="B19" s="4">
        <f t="shared" si="2"/>
        <v>9307.5</v>
      </c>
      <c r="C19" s="4">
        <f t="shared" si="3"/>
        <v>8687</v>
      </c>
      <c r="D19" s="2"/>
      <c r="I19"/>
      <c r="J19"/>
      <c r="K19"/>
    </row>
    <row r="20" spans="1:11">
      <c r="A20" s="22">
        <v>18</v>
      </c>
      <c r="B20" s="4">
        <f t="shared" si="2"/>
        <v>9855</v>
      </c>
      <c r="C20" s="4">
        <f t="shared" si="3"/>
        <v>9198</v>
      </c>
      <c r="D20" s="2"/>
      <c r="I20"/>
      <c r="J20"/>
      <c r="K20"/>
    </row>
    <row r="21" spans="1:11">
      <c r="A21" s="22">
        <v>19</v>
      </c>
      <c r="B21" s="4">
        <f t="shared" si="2"/>
        <v>10402.5</v>
      </c>
      <c r="C21" s="4">
        <f t="shared" si="3"/>
        <v>9709</v>
      </c>
      <c r="D21" s="2"/>
      <c r="I21"/>
      <c r="J21"/>
      <c r="K21"/>
    </row>
    <row r="22" spans="1:11">
      <c r="A22" s="22">
        <v>20</v>
      </c>
      <c r="B22" s="4">
        <f t="shared" si="2"/>
        <v>10950</v>
      </c>
      <c r="C22" s="4">
        <f t="shared" si="3"/>
        <v>10220</v>
      </c>
      <c r="D22" s="2"/>
      <c r="I22"/>
      <c r="J22"/>
      <c r="K22"/>
    </row>
    <row r="23" spans="1:11">
      <c r="A23" s="22">
        <v>21</v>
      </c>
      <c r="B23" s="4">
        <f t="shared" si="2"/>
        <v>11497.5</v>
      </c>
      <c r="C23" s="4">
        <f t="shared" si="3"/>
        <v>10731</v>
      </c>
      <c r="D23" s="2"/>
      <c r="I23"/>
      <c r="J23"/>
      <c r="K23"/>
    </row>
    <row r="24" spans="1:11">
      <c r="A24" s="22">
        <v>22</v>
      </c>
      <c r="B24" s="4">
        <f t="shared" si="2"/>
        <v>12045</v>
      </c>
      <c r="C24" s="4">
        <f t="shared" si="3"/>
        <v>11242</v>
      </c>
      <c r="D24" s="2"/>
      <c r="I24"/>
      <c r="J24"/>
      <c r="K24"/>
    </row>
    <row r="25" spans="1:11">
      <c r="A25" s="22">
        <v>23</v>
      </c>
      <c r="B25" s="4">
        <f t="shared" si="2"/>
        <v>12592.5</v>
      </c>
      <c r="C25" s="4">
        <f t="shared" si="3"/>
        <v>11753</v>
      </c>
      <c r="D25" s="2"/>
      <c r="H25" s="1"/>
      <c r="K25"/>
    </row>
    <row r="26" spans="1:11" ht="15.75" thickBot="1">
      <c r="A26" s="23">
        <v>24</v>
      </c>
      <c r="B26" s="4">
        <f t="shared" si="2"/>
        <v>13140</v>
      </c>
      <c r="C26" s="4">
        <f t="shared" si="3"/>
        <v>12264</v>
      </c>
      <c r="D26" s="2"/>
      <c r="H26" s="1"/>
      <c r="K26"/>
    </row>
    <row r="27" spans="1:11" ht="15.75" thickBot="1">
      <c r="A27" s="20">
        <v>25</v>
      </c>
      <c r="B27" s="20">
        <f t="shared" si="2"/>
        <v>13687.5</v>
      </c>
      <c r="C27" s="4">
        <f t="shared" si="3"/>
        <v>12775</v>
      </c>
      <c r="D27" s="2"/>
      <c r="H27" s="1"/>
      <c r="K27"/>
    </row>
    <row r="28" spans="1:11">
      <c r="A28" s="24">
        <v>26</v>
      </c>
      <c r="B28" s="4">
        <f t="shared" ref="B28:B52" si="4">($A28-25)*F$5*365+10*F$3*365+15*F$4*365</f>
        <v>14070.75</v>
      </c>
      <c r="C28" s="4">
        <f t="shared" ref="C28:C52" si="5">($A28-25)*G$5*365+10*G$3*365+15*G$4*365</f>
        <v>13085.25</v>
      </c>
      <c r="D28" s="2"/>
      <c r="H28" s="1"/>
      <c r="K28"/>
    </row>
    <row r="29" spans="1:11">
      <c r="A29" s="22">
        <v>27</v>
      </c>
      <c r="B29" s="4">
        <f t="shared" si="4"/>
        <v>14454</v>
      </c>
      <c r="C29" s="4">
        <f t="shared" si="5"/>
        <v>13395.5</v>
      </c>
      <c r="D29" s="2"/>
      <c r="H29" s="1"/>
      <c r="K29"/>
    </row>
    <row r="30" spans="1:11">
      <c r="A30" s="22">
        <v>28</v>
      </c>
      <c r="B30" s="4">
        <f t="shared" si="4"/>
        <v>14837.25</v>
      </c>
      <c r="C30" s="4">
        <f t="shared" si="5"/>
        <v>13705.75</v>
      </c>
      <c r="D30" s="2"/>
      <c r="H30" s="1"/>
      <c r="K30"/>
    </row>
    <row r="31" spans="1:11">
      <c r="A31" s="22">
        <v>29</v>
      </c>
      <c r="B31" s="4">
        <f t="shared" si="4"/>
        <v>15220.5</v>
      </c>
      <c r="C31" s="4">
        <f t="shared" si="5"/>
        <v>14016</v>
      </c>
      <c r="D31" s="2"/>
      <c r="H31" s="1"/>
      <c r="K31"/>
    </row>
    <row r="32" spans="1:11">
      <c r="A32" s="22">
        <v>30</v>
      </c>
      <c r="B32" s="4">
        <f t="shared" si="4"/>
        <v>15603.75</v>
      </c>
      <c r="C32" s="4">
        <f t="shared" si="5"/>
        <v>14326.25</v>
      </c>
      <c r="D32" s="2"/>
      <c r="H32" s="1"/>
      <c r="K32"/>
    </row>
    <row r="33" spans="1:11">
      <c r="A33" s="22">
        <v>31</v>
      </c>
      <c r="B33" s="4">
        <f t="shared" si="4"/>
        <v>15987</v>
      </c>
      <c r="C33" s="4">
        <f t="shared" si="5"/>
        <v>14636.5</v>
      </c>
      <c r="D33" s="2"/>
      <c r="H33" s="1"/>
      <c r="K33"/>
    </row>
    <row r="34" spans="1:11">
      <c r="A34" s="22">
        <v>32</v>
      </c>
      <c r="B34" s="4">
        <f t="shared" si="4"/>
        <v>16370.25</v>
      </c>
      <c r="C34" s="4">
        <f t="shared" si="5"/>
        <v>14946.75</v>
      </c>
      <c r="D34" s="2"/>
      <c r="H34" s="1"/>
      <c r="K34"/>
    </row>
    <row r="35" spans="1:11">
      <c r="A35" s="22">
        <v>33</v>
      </c>
      <c r="B35" s="4">
        <f t="shared" si="4"/>
        <v>16753.5</v>
      </c>
      <c r="C35" s="4">
        <f t="shared" si="5"/>
        <v>15257</v>
      </c>
      <c r="D35" s="2"/>
      <c r="H35" s="1"/>
      <c r="K35"/>
    </row>
    <row r="36" spans="1:11">
      <c r="A36" s="22">
        <v>34</v>
      </c>
      <c r="B36" s="4">
        <f t="shared" si="4"/>
        <v>17136.75</v>
      </c>
      <c r="C36" s="4">
        <f t="shared" si="5"/>
        <v>15567.25</v>
      </c>
      <c r="D36" s="2"/>
      <c r="H36" s="1"/>
      <c r="K36"/>
    </row>
    <row r="37" spans="1:11">
      <c r="A37" s="22">
        <v>35</v>
      </c>
      <c r="B37" s="4">
        <f t="shared" si="4"/>
        <v>17520</v>
      </c>
      <c r="C37" s="4">
        <f t="shared" si="5"/>
        <v>15877.5</v>
      </c>
      <c r="D37" s="2"/>
      <c r="H37" s="1"/>
      <c r="K37"/>
    </row>
    <row r="38" spans="1:11">
      <c r="A38" s="22">
        <v>36</v>
      </c>
      <c r="B38" s="4">
        <f t="shared" si="4"/>
        <v>17903.25</v>
      </c>
      <c r="C38" s="4">
        <f t="shared" si="5"/>
        <v>16187.75</v>
      </c>
      <c r="D38" s="2"/>
      <c r="H38" s="1"/>
      <c r="K38"/>
    </row>
    <row r="39" spans="1:11">
      <c r="A39" s="22">
        <v>37</v>
      </c>
      <c r="B39" s="4">
        <f t="shared" si="4"/>
        <v>18286.5</v>
      </c>
      <c r="C39" s="4">
        <f t="shared" si="5"/>
        <v>16498</v>
      </c>
      <c r="D39" s="2"/>
      <c r="H39" s="1"/>
      <c r="K39"/>
    </row>
    <row r="40" spans="1:11">
      <c r="A40" s="22">
        <v>38</v>
      </c>
      <c r="B40" s="4">
        <f t="shared" si="4"/>
        <v>18669.75</v>
      </c>
      <c r="C40" s="4">
        <f t="shared" si="5"/>
        <v>16808.25</v>
      </c>
      <c r="D40" s="2"/>
      <c r="H40" s="1"/>
      <c r="K40"/>
    </row>
    <row r="41" spans="1:11">
      <c r="A41" s="22">
        <v>39</v>
      </c>
      <c r="B41" s="4">
        <f t="shared" si="4"/>
        <v>19053</v>
      </c>
      <c r="C41" s="4">
        <f t="shared" si="5"/>
        <v>17118.5</v>
      </c>
      <c r="D41" s="2"/>
      <c r="H41" s="1"/>
      <c r="K41"/>
    </row>
    <row r="42" spans="1:11">
      <c r="A42" s="22">
        <v>40</v>
      </c>
      <c r="B42" s="4">
        <f t="shared" si="4"/>
        <v>19436.25</v>
      </c>
      <c r="C42" s="4">
        <f t="shared" si="5"/>
        <v>17428.75</v>
      </c>
      <c r="D42" s="2"/>
      <c r="H42" s="1"/>
      <c r="K42"/>
    </row>
    <row r="43" spans="1:11">
      <c r="A43" s="22">
        <v>41</v>
      </c>
      <c r="B43" s="4">
        <f t="shared" si="4"/>
        <v>19819.5</v>
      </c>
      <c r="C43" s="4">
        <f t="shared" si="5"/>
        <v>17739</v>
      </c>
      <c r="D43" s="2"/>
      <c r="H43" s="1"/>
      <c r="K43"/>
    </row>
    <row r="44" spans="1:11">
      <c r="A44" s="22">
        <v>42</v>
      </c>
      <c r="B44" s="4">
        <f t="shared" si="4"/>
        <v>20202.75</v>
      </c>
      <c r="C44" s="4">
        <f t="shared" si="5"/>
        <v>18049.25</v>
      </c>
      <c r="D44" s="2"/>
      <c r="H44" s="1"/>
      <c r="K44"/>
    </row>
    <row r="45" spans="1:11">
      <c r="A45" s="22">
        <v>43</v>
      </c>
      <c r="B45" s="4">
        <f t="shared" si="4"/>
        <v>20586</v>
      </c>
      <c r="C45" s="4">
        <f t="shared" si="5"/>
        <v>18359.5</v>
      </c>
      <c r="D45" s="2"/>
      <c r="H45" s="1"/>
      <c r="K45"/>
    </row>
    <row r="46" spans="1:11">
      <c r="A46" s="22">
        <v>44</v>
      </c>
      <c r="B46" s="4">
        <f t="shared" si="4"/>
        <v>20969.25</v>
      </c>
      <c r="C46" s="4">
        <f t="shared" si="5"/>
        <v>18669.75</v>
      </c>
      <c r="D46" s="2"/>
      <c r="H46" s="1"/>
      <c r="K46"/>
    </row>
    <row r="47" spans="1:11">
      <c r="A47" s="22">
        <v>45</v>
      </c>
      <c r="B47" s="4">
        <f t="shared" si="4"/>
        <v>21352.5</v>
      </c>
      <c r="C47" s="4">
        <f t="shared" si="5"/>
        <v>18980</v>
      </c>
      <c r="D47" s="2"/>
      <c r="H47" s="1"/>
      <c r="K47"/>
    </row>
    <row r="48" spans="1:11">
      <c r="A48" s="22">
        <v>46</v>
      </c>
      <c r="B48" s="4">
        <f t="shared" si="4"/>
        <v>21735.75</v>
      </c>
      <c r="C48" s="4">
        <f t="shared" si="5"/>
        <v>19290.25</v>
      </c>
      <c r="D48" s="2"/>
      <c r="H48" s="1"/>
      <c r="K48"/>
    </row>
    <row r="49" spans="1:11">
      <c r="A49" s="22">
        <v>47</v>
      </c>
      <c r="B49" s="4">
        <f t="shared" si="4"/>
        <v>22119</v>
      </c>
      <c r="C49" s="4">
        <f t="shared" si="5"/>
        <v>19600.5</v>
      </c>
      <c r="D49" s="2"/>
      <c r="H49" s="1"/>
      <c r="K49"/>
    </row>
    <row r="50" spans="1:11">
      <c r="A50" s="22">
        <v>48</v>
      </c>
      <c r="B50" s="4">
        <f t="shared" si="4"/>
        <v>22502.25</v>
      </c>
      <c r="C50" s="4">
        <f t="shared" si="5"/>
        <v>19910.75</v>
      </c>
      <c r="D50" s="2"/>
      <c r="H50" s="1"/>
      <c r="K50"/>
    </row>
    <row r="51" spans="1:11" ht="15.75" thickBot="1">
      <c r="A51" s="22">
        <v>49</v>
      </c>
      <c r="B51" s="4">
        <f t="shared" si="4"/>
        <v>22885.5</v>
      </c>
      <c r="C51" s="4">
        <f t="shared" si="5"/>
        <v>20221</v>
      </c>
      <c r="D51" s="2"/>
      <c r="H51" s="1"/>
      <c r="K51"/>
    </row>
    <row r="52" spans="1:11" ht="15.75" thickBot="1">
      <c r="A52" s="20">
        <v>50</v>
      </c>
      <c r="B52" s="20">
        <f t="shared" si="4"/>
        <v>23268.75</v>
      </c>
      <c r="C52" s="20">
        <f t="shared" si="5"/>
        <v>20531.25</v>
      </c>
      <c r="D52" s="2"/>
      <c r="H52" s="1"/>
      <c r="K52"/>
    </row>
    <row r="53" spans="1:11">
      <c r="A53" s="22">
        <v>51</v>
      </c>
      <c r="B53" s="4">
        <f t="shared" ref="B53:B84" si="6">($A53-50)*F$6*365+10*F$3*365+15*F$4*365+25*F$5*365</f>
        <v>23396.5</v>
      </c>
      <c r="C53" s="4">
        <f t="shared" ref="C53:C84" si="7">($A53-50)*G$6*365+10*G$3*365+15*G$4*365+25*G$5*365</f>
        <v>20604.25</v>
      </c>
      <c r="D53" s="2"/>
      <c r="H53" s="1"/>
      <c r="K53"/>
    </row>
    <row r="54" spans="1:11">
      <c r="A54" s="22">
        <v>52</v>
      </c>
      <c r="B54" s="4">
        <f t="shared" si="6"/>
        <v>23524.25</v>
      </c>
      <c r="C54" s="4">
        <f t="shared" si="7"/>
        <v>20677.25</v>
      </c>
      <c r="D54" s="2"/>
      <c r="H54" s="1"/>
      <c r="K54"/>
    </row>
    <row r="55" spans="1:11">
      <c r="A55" s="22">
        <v>53</v>
      </c>
      <c r="B55" s="4">
        <f t="shared" si="6"/>
        <v>23652</v>
      </c>
      <c r="C55" s="4">
        <f t="shared" si="7"/>
        <v>20750.25</v>
      </c>
      <c r="D55" s="2"/>
      <c r="H55" s="1"/>
      <c r="K55"/>
    </row>
    <row r="56" spans="1:11">
      <c r="A56" s="22">
        <v>54</v>
      </c>
      <c r="B56" s="4">
        <f t="shared" si="6"/>
        <v>23779.75</v>
      </c>
      <c r="C56" s="4">
        <f t="shared" si="7"/>
        <v>20823.25</v>
      </c>
      <c r="D56" s="2"/>
      <c r="H56" s="1"/>
      <c r="K56"/>
    </row>
    <row r="57" spans="1:11">
      <c r="A57" s="22">
        <v>55</v>
      </c>
      <c r="B57" s="4">
        <f t="shared" si="6"/>
        <v>23907.5</v>
      </c>
      <c r="C57" s="4">
        <f t="shared" si="7"/>
        <v>20896.25</v>
      </c>
      <c r="D57" s="2"/>
      <c r="H57" s="1"/>
      <c r="K57"/>
    </row>
    <row r="58" spans="1:11">
      <c r="A58" s="22">
        <v>56</v>
      </c>
      <c r="B58" s="4">
        <f t="shared" si="6"/>
        <v>24035.25</v>
      </c>
      <c r="C58" s="4">
        <f t="shared" si="7"/>
        <v>20969.25</v>
      </c>
      <c r="D58" s="2"/>
      <c r="H58" s="1"/>
      <c r="K58"/>
    </row>
    <row r="59" spans="1:11">
      <c r="A59" s="22">
        <v>57</v>
      </c>
      <c r="B59" s="4">
        <f t="shared" si="6"/>
        <v>24163</v>
      </c>
      <c r="C59" s="4">
        <f t="shared" si="7"/>
        <v>21042.25</v>
      </c>
      <c r="D59" s="2"/>
      <c r="H59" s="1"/>
      <c r="K59"/>
    </row>
    <row r="60" spans="1:11">
      <c r="A60" s="22">
        <v>58</v>
      </c>
      <c r="B60" s="4">
        <f t="shared" si="6"/>
        <v>24290.75</v>
      </c>
      <c r="C60" s="4">
        <f t="shared" si="7"/>
        <v>21115.25</v>
      </c>
      <c r="D60" s="2"/>
      <c r="H60" s="1"/>
      <c r="K60"/>
    </row>
    <row r="61" spans="1:11">
      <c r="A61" s="22">
        <v>59</v>
      </c>
      <c r="B61" s="4">
        <f t="shared" si="6"/>
        <v>24418.5</v>
      </c>
      <c r="C61" s="4">
        <f t="shared" si="7"/>
        <v>21188.25</v>
      </c>
      <c r="D61" s="2"/>
      <c r="H61" s="1"/>
      <c r="K61"/>
    </row>
    <row r="62" spans="1:11">
      <c r="A62" s="22">
        <v>60</v>
      </c>
      <c r="B62" s="4">
        <f t="shared" si="6"/>
        <v>24546.25</v>
      </c>
      <c r="C62" s="4">
        <f t="shared" si="7"/>
        <v>21261.25</v>
      </c>
      <c r="D62" s="2"/>
      <c r="H62" s="1"/>
      <c r="K62"/>
    </row>
    <row r="63" spans="1:11">
      <c r="A63" s="22">
        <v>61</v>
      </c>
      <c r="B63" s="4">
        <f t="shared" si="6"/>
        <v>24674</v>
      </c>
      <c r="C63" s="4">
        <f t="shared" si="7"/>
        <v>21334.25</v>
      </c>
      <c r="D63" s="2"/>
      <c r="H63" s="1"/>
      <c r="K63"/>
    </row>
    <row r="64" spans="1:11">
      <c r="A64" s="22">
        <v>62</v>
      </c>
      <c r="B64" s="4">
        <f t="shared" si="6"/>
        <v>24801.75</v>
      </c>
      <c r="C64" s="4">
        <f t="shared" si="7"/>
        <v>21407.25</v>
      </c>
      <c r="D64" s="2"/>
      <c r="H64" s="1"/>
      <c r="K64"/>
    </row>
    <row r="65" spans="1:11">
      <c r="A65" s="22">
        <v>63</v>
      </c>
      <c r="B65" s="4">
        <f t="shared" si="6"/>
        <v>24929.5</v>
      </c>
      <c r="C65" s="4">
        <f t="shared" si="7"/>
        <v>21480.25</v>
      </c>
      <c r="D65" s="2"/>
      <c r="H65" s="1"/>
      <c r="K65"/>
    </row>
    <row r="66" spans="1:11">
      <c r="A66" s="22">
        <v>64</v>
      </c>
      <c r="B66" s="4">
        <f t="shared" si="6"/>
        <v>25057.25</v>
      </c>
      <c r="C66" s="4">
        <f t="shared" si="7"/>
        <v>21553.25</v>
      </c>
      <c r="D66" s="2"/>
      <c r="H66" s="1"/>
      <c r="K66"/>
    </row>
    <row r="67" spans="1:11">
      <c r="A67" s="22">
        <v>65</v>
      </c>
      <c r="B67" s="4">
        <f t="shared" si="6"/>
        <v>25185</v>
      </c>
      <c r="C67" s="4">
        <f t="shared" si="7"/>
        <v>21626.25</v>
      </c>
      <c r="D67" s="2"/>
      <c r="H67" s="1"/>
      <c r="K67"/>
    </row>
    <row r="68" spans="1:11">
      <c r="A68" s="22">
        <v>66</v>
      </c>
      <c r="B68" s="4">
        <f t="shared" si="6"/>
        <v>25312.75</v>
      </c>
      <c r="C68" s="4">
        <f t="shared" si="7"/>
        <v>21699.25</v>
      </c>
      <c r="D68" s="2"/>
      <c r="H68" s="1"/>
      <c r="K68"/>
    </row>
    <row r="69" spans="1:11">
      <c r="A69" s="22">
        <v>67</v>
      </c>
      <c r="B69" s="4">
        <f t="shared" si="6"/>
        <v>25440.5</v>
      </c>
      <c r="C69" s="4">
        <f t="shared" si="7"/>
        <v>21772.25</v>
      </c>
      <c r="D69" s="2"/>
      <c r="H69" s="1"/>
      <c r="K69"/>
    </row>
    <row r="70" spans="1:11">
      <c r="A70" s="22">
        <v>68</v>
      </c>
      <c r="B70" s="4">
        <f t="shared" si="6"/>
        <v>25568.25</v>
      </c>
      <c r="C70" s="4">
        <f t="shared" si="7"/>
        <v>21845.25</v>
      </c>
      <c r="D70" s="2"/>
      <c r="H70" s="1"/>
      <c r="K70"/>
    </row>
    <row r="71" spans="1:11">
      <c r="A71" s="22">
        <v>69</v>
      </c>
      <c r="B71" s="4">
        <f t="shared" si="6"/>
        <v>25696</v>
      </c>
      <c r="C71" s="4">
        <f t="shared" si="7"/>
        <v>21918.25</v>
      </c>
      <c r="D71" s="2"/>
      <c r="H71" s="1"/>
      <c r="K71"/>
    </row>
    <row r="72" spans="1:11">
      <c r="A72" s="22">
        <v>70</v>
      </c>
      <c r="B72" s="4">
        <f t="shared" si="6"/>
        <v>25823.75</v>
      </c>
      <c r="C72" s="4">
        <f t="shared" si="7"/>
        <v>21991.25</v>
      </c>
      <c r="D72" s="2"/>
      <c r="H72" s="1"/>
      <c r="K72"/>
    </row>
    <row r="73" spans="1:11">
      <c r="A73" s="22">
        <v>71</v>
      </c>
      <c r="B73" s="4">
        <f t="shared" si="6"/>
        <v>25951.5</v>
      </c>
      <c r="C73" s="4">
        <f t="shared" si="7"/>
        <v>22064.25</v>
      </c>
      <c r="D73" s="2"/>
      <c r="H73" s="1"/>
      <c r="K73"/>
    </row>
    <row r="74" spans="1:11">
      <c r="A74" s="22">
        <v>72</v>
      </c>
      <c r="B74" s="4">
        <f t="shared" si="6"/>
        <v>26079.25</v>
      </c>
      <c r="C74" s="4">
        <f t="shared" si="7"/>
        <v>22137.25</v>
      </c>
      <c r="D74" s="2"/>
      <c r="H74" s="1"/>
      <c r="K74"/>
    </row>
    <row r="75" spans="1:11">
      <c r="A75" s="22">
        <v>73</v>
      </c>
      <c r="B75" s="4">
        <f t="shared" si="6"/>
        <v>26207</v>
      </c>
      <c r="C75" s="4">
        <f t="shared" si="7"/>
        <v>22210.25</v>
      </c>
      <c r="D75" s="2"/>
      <c r="H75" s="1"/>
      <c r="K75"/>
    </row>
    <row r="76" spans="1:11">
      <c r="A76" s="22">
        <v>74</v>
      </c>
      <c r="B76" s="4">
        <f t="shared" si="6"/>
        <v>26334.75</v>
      </c>
      <c r="C76" s="4">
        <f t="shared" si="7"/>
        <v>22283.25</v>
      </c>
      <c r="D76" s="2"/>
      <c r="H76" s="1"/>
      <c r="K76"/>
    </row>
    <row r="77" spans="1:11">
      <c r="A77" s="22">
        <v>75</v>
      </c>
      <c r="B77" s="4">
        <f t="shared" si="6"/>
        <v>26462.5</v>
      </c>
      <c r="C77" s="4">
        <f t="shared" si="7"/>
        <v>22356.25</v>
      </c>
      <c r="D77" s="2"/>
      <c r="H77" s="1"/>
      <c r="K77"/>
    </row>
    <row r="78" spans="1:11">
      <c r="A78" s="22">
        <v>76</v>
      </c>
      <c r="B78" s="4">
        <f t="shared" si="6"/>
        <v>26590.25</v>
      </c>
      <c r="C78" s="4">
        <f t="shared" si="7"/>
        <v>22429.25</v>
      </c>
      <c r="D78" s="2"/>
      <c r="H78" s="1"/>
      <c r="K78"/>
    </row>
    <row r="79" spans="1:11">
      <c r="A79" s="22">
        <v>77</v>
      </c>
      <c r="B79" s="4">
        <f t="shared" si="6"/>
        <v>26718</v>
      </c>
      <c r="C79" s="4">
        <f t="shared" si="7"/>
        <v>22502.25</v>
      </c>
      <c r="D79" s="2"/>
      <c r="H79" s="1"/>
      <c r="K79"/>
    </row>
    <row r="80" spans="1:11">
      <c r="A80" s="22">
        <v>78</v>
      </c>
      <c r="B80" s="4">
        <f t="shared" si="6"/>
        <v>26845.75</v>
      </c>
      <c r="C80" s="4">
        <f t="shared" si="7"/>
        <v>22575.25</v>
      </c>
      <c r="D80" s="2"/>
      <c r="H80" s="1"/>
      <c r="K80"/>
    </row>
    <row r="81" spans="1:11">
      <c r="A81" s="22">
        <v>79</v>
      </c>
      <c r="B81" s="4">
        <f t="shared" si="6"/>
        <v>26973.5</v>
      </c>
      <c r="C81" s="4">
        <f t="shared" si="7"/>
        <v>22648.25</v>
      </c>
      <c r="D81" s="2"/>
      <c r="H81" s="1"/>
      <c r="K81"/>
    </row>
    <row r="82" spans="1:11">
      <c r="A82" s="22">
        <v>80</v>
      </c>
      <c r="B82" s="4">
        <f t="shared" si="6"/>
        <v>27101.25</v>
      </c>
      <c r="C82" s="4">
        <f t="shared" si="7"/>
        <v>22721.25</v>
      </c>
      <c r="D82" s="2"/>
      <c r="H82" s="1"/>
      <c r="K82"/>
    </row>
    <row r="83" spans="1:11">
      <c r="A83" s="22">
        <v>81</v>
      </c>
      <c r="B83" s="4">
        <f t="shared" si="6"/>
        <v>27229</v>
      </c>
      <c r="C83" s="4">
        <f t="shared" si="7"/>
        <v>22794.25</v>
      </c>
      <c r="D83" s="2"/>
      <c r="H83" s="1"/>
      <c r="K83"/>
    </row>
    <row r="84" spans="1:11">
      <c r="A84" s="22">
        <v>82</v>
      </c>
      <c r="B84" s="4">
        <f t="shared" si="6"/>
        <v>27356.75</v>
      </c>
      <c r="C84" s="4">
        <f t="shared" si="7"/>
        <v>22867.25</v>
      </c>
      <c r="D84" s="2"/>
      <c r="H84" s="1"/>
      <c r="K84"/>
    </row>
    <row r="85" spans="1:11">
      <c r="A85" s="22">
        <v>83</v>
      </c>
      <c r="B85" s="4">
        <f t="shared" ref="B85:B102" si="8">($A85-50)*F$6*365+10*F$3*365+15*F$4*365+25*F$5*365</f>
        <v>27484.5</v>
      </c>
      <c r="C85" s="4">
        <f t="shared" ref="C85:C102" si="9">($A85-50)*G$6*365+10*G$3*365+15*G$4*365+25*G$5*365</f>
        <v>22940.25</v>
      </c>
      <c r="D85" s="2"/>
      <c r="H85" s="1"/>
      <c r="K85"/>
    </row>
    <row r="86" spans="1:11">
      <c r="A86" s="22">
        <v>84</v>
      </c>
      <c r="B86" s="4">
        <f t="shared" si="8"/>
        <v>27612.25</v>
      </c>
      <c r="C86" s="4">
        <f t="shared" si="9"/>
        <v>23013.25</v>
      </c>
      <c r="D86" s="2"/>
      <c r="H86" s="1"/>
      <c r="K86"/>
    </row>
    <row r="87" spans="1:11">
      <c r="A87" s="22">
        <v>85</v>
      </c>
      <c r="B87" s="4">
        <f t="shared" si="8"/>
        <v>27740</v>
      </c>
      <c r="C87" s="4">
        <f t="shared" si="9"/>
        <v>23086.25</v>
      </c>
      <c r="D87" s="2"/>
      <c r="H87" s="1"/>
      <c r="K87"/>
    </row>
    <row r="88" spans="1:11">
      <c r="A88" s="22">
        <v>86</v>
      </c>
      <c r="B88" s="4">
        <f t="shared" si="8"/>
        <v>27867.75</v>
      </c>
      <c r="C88" s="4">
        <f t="shared" si="9"/>
        <v>23159.25</v>
      </c>
      <c r="D88" s="2"/>
      <c r="H88" s="1"/>
      <c r="K88"/>
    </row>
    <row r="89" spans="1:11">
      <c r="A89" s="25">
        <v>87</v>
      </c>
      <c r="B89" s="4">
        <f t="shared" si="8"/>
        <v>27995.5</v>
      </c>
      <c r="C89" s="4">
        <f t="shared" si="9"/>
        <v>23232.25</v>
      </c>
      <c r="D89" s="2"/>
      <c r="H89" s="1"/>
      <c r="K89"/>
    </row>
    <row r="90" spans="1:11">
      <c r="A90" s="22">
        <v>88</v>
      </c>
      <c r="B90" s="4">
        <f t="shared" si="8"/>
        <v>28123.25</v>
      </c>
      <c r="C90" s="4">
        <f t="shared" si="9"/>
        <v>23305.25</v>
      </c>
      <c r="D90" s="2"/>
      <c r="H90" s="1"/>
      <c r="K90"/>
    </row>
    <row r="91" spans="1:11">
      <c r="A91" s="22">
        <v>89</v>
      </c>
      <c r="B91" s="4">
        <f t="shared" si="8"/>
        <v>28251</v>
      </c>
      <c r="C91" s="4">
        <f t="shared" si="9"/>
        <v>23378.25</v>
      </c>
      <c r="D91" s="2"/>
      <c r="H91" s="1"/>
      <c r="K91"/>
    </row>
    <row r="92" spans="1:11">
      <c r="A92" s="22">
        <v>90</v>
      </c>
      <c r="B92" s="4">
        <f t="shared" si="8"/>
        <v>28378.75</v>
      </c>
      <c r="C92" s="4">
        <f t="shared" si="9"/>
        <v>23451.25</v>
      </c>
      <c r="D92" s="2"/>
      <c r="H92" s="1"/>
      <c r="K92"/>
    </row>
    <row r="93" spans="1:11">
      <c r="A93" s="22">
        <v>91</v>
      </c>
      <c r="B93" s="4">
        <f t="shared" si="8"/>
        <v>28506.5</v>
      </c>
      <c r="C93" s="4">
        <f t="shared" si="9"/>
        <v>23524.25</v>
      </c>
      <c r="D93" s="2"/>
      <c r="H93" s="1"/>
      <c r="K93"/>
    </row>
    <row r="94" spans="1:11">
      <c r="A94" s="22">
        <v>92</v>
      </c>
      <c r="B94" s="4">
        <f t="shared" si="8"/>
        <v>28634.25</v>
      </c>
      <c r="C94" s="4">
        <f t="shared" si="9"/>
        <v>23597.25</v>
      </c>
      <c r="D94" s="2"/>
      <c r="H94" s="1"/>
      <c r="K94"/>
    </row>
    <row r="95" spans="1:11">
      <c r="A95" s="22">
        <v>93</v>
      </c>
      <c r="B95" s="4">
        <f t="shared" si="8"/>
        <v>28762</v>
      </c>
      <c r="C95" s="4">
        <f t="shared" si="9"/>
        <v>23670.25</v>
      </c>
      <c r="D95" s="2"/>
      <c r="H95" s="1"/>
      <c r="K95"/>
    </row>
    <row r="96" spans="1:11">
      <c r="A96" s="26">
        <v>94</v>
      </c>
      <c r="B96" s="4">
        <f t="shared" si="8"/>
        <v>28889.75</v>
      </c>
      <c r="C96" s="4">
        <f t="shared" si="9"/>
        <v>23743.25</v>
      </c>
      <c r="D96" s="2"/>
      <c r="H96" s="1"/>
      <c r="K96"/>
    </row>
    <row r="97" spans="1:11">
      <c r="A97" s="22">
        <v>95</v>
      </c>
      <c r="B97" s="4">
        <f t="shared" si="8"/>
        <v>29017.5</v>
      </c>
      <c r="C97" s="4">
        <f t="shared" si="9"/>
        <v>23816.25</v>
      </c>
      <c r="D97" s="2"/>
      <c r="H97" s="1"/>
      <c r="K97"/>
    </row>
    <row r="98" spans="1:11">
      <c r="A98" s="27">
        <v>96</v>
      </c>
      <c r="B98" s="4">
        <f t="shared" si="8"/>
        <v>29145.25</v>
      </c>
      <c r="C98" s="4">
        <f t="shared" si="9"/>
        <v>23889.25</v>
      </c>
      <c r="D98" s="2"/>
      <c r="H98" s="1"/>
      <c r="K98"/>
    </row>
    <row r="99" spans="1:11">
      <c r="A99" s="22">
        <v>97</v>
      </c>
      <c r="B99" s="4">
        <f t="shared" si="8"/>
        <v>29273</v>
      </c>
      <c r="C99" s="4">
        <f t="shared" si="9"/>
        <v>23962.25</v>
      </c>
      <c r="D99" s="2"/>
      <c r="H99" s="1"/>
      <c r="K99"/>
    </row>
    <row r="100" spans="1:11">
      <c r="A100" s="22">
        <v>98</v>
      </c>
      <c r="B100" s="4">
        <f t="shared" si="8"/>
        <v>29400.75</v>
      </c>
      <c r="C100" s="4">
        <f t="shared" si="9"/>
        <v>24035.25</v>
      </c>
      <c r="D100" s="2"/>
      <c r="H100" s="1"/>
      <c r="K100"/>
    </row>
    <row r="101" spans="1:11" ht="15.75" thickBot="1">
      <c r="A101" s="22">
        <v>99</v>
      </c>
      <c r="B101" s="4">
        <f t="shared" si="8"/>
        <v>29528.5</v>
      </c>
      <c r="C101" s="4">
        <f t="shared" si="9"/>
        <v>24108.25</v>
      </c>
      <c r="D101" s="2"/>
      <c r="H101" s="1"/>
      <c r="K101"/>
    </row>
    <row r="102" spans="1:11" ht="15.75" thickBot="1">
      <c r="A102" s="20">
        <v>100</v>
      </c>
      <c r="B102" s="20">
        <f t="shared" si="8"/>
        <v>29656.25</v>
      </c>
      <c r="C102" s="20">
        <f t="shared" si="9"/>
        <v>24181.25</v>
      </c>
      <c r="D102" s="2"/>
      <c r="H102" s="1"/>
      <c r="K102"/>
    </row>
    <row r="103" spans="1:11">
      <c r="A103" s="22">
        <v>101</v>
      </c>
      <c r="B103" s="4">
        <f t="shared" ref="B103:B134" si="10">($A103-100)*F$7*365+10*F$3*365+15*F$4*365+25*F$5*365+50*F$6*365</f>
        <v>29729.25</v>
      </c>
      <c r="C103" s="4">
        <f t="shared" ref="C103:C134" si="11">($A103-100)*G$7*365+10*G$3*365+15*G$4*365+25*G$5*365+50*G$6*365</f>
        <v>24217.75</v>
      </c>
      <c r="D103" s="2"/>
      <c r="H103" s="1"/>
      <c r="K103"/>
    </row>
    <row r="104" spans="1:11">
      <c r="A104" s="22">
        <v>102</v>
      </c>
      <c r="B104" s="4">
        <f t="shared" si="10"/>
        <v>29802.25</v>
      </c>
      <c r="C104" s="4">
        <f t="shared" si="11"/>
        <v>24254.25</v>
      </c>
      <c r="D104" s="2"/>
      <c r="H104" s="1"/>
      <c r="K104"/>
    </row>
    <row r="105" spans="1:11">
      <c r="A105" s="22">
        <v>103</v>
      </c>
      <c r="B105" s="4">
        <f t="shared" si="10"/>
        <v>29875.25</v>
      </c>
      <c r="C105" s="4">
        <f t="shared" si="11"/>
        <v>24290.75</v>
      </c>
      <c r="D105" s="2"/>
      <c r="H105" s="1"/>
      <c r="K105"/>
    </row>
    <row r="106" spans="1:11">
      <c r="A106" s="22">
        <v>104</v>
      </c>
      <c r="B106" s="4">
        <f t="shared" si="10"/>
        <v>29948.25</v>
      </c>
      <c r="C106" s="4">
        <f t="shared" si="11"/>
        <v>24327.25</v>
      </c>
      <c r="D106" s="2"/>
      <c r="H106" s="1"/>
      <c r="K106"/>
    </row>
    <row r="107" spans="1:11">
      <c r="A107" s="22">
        <v>105</v>
      </c>
      <c r="B107" s="4">
        <f t="shared" si="10"/>
        <v>30021.25</v>
      </c>
      <c r="C107" s="4">
        <f t="shared" si="11"/>
        <v>24363.75</v>
      </c>
      <c r="D107" s="2"/>
      <c r="H107" s="1"/>
      <c r="K107"/>
    </row>
    <row r="108" spans="1:11">
      <c r="A108" s="22">
        <v>106</v>
      </c>
      <c r="B108" s="4">
        <f t="shared" si="10"/>
        <v>30094.25</v>
      </c>
      <c r="C108" s="4">
        <f t="shared" si="11"/>
        <v>24400.25</v>
      </c>
      <c r="D108" s="2"/>
      <c r="H108" s="1"/>
      <c r="K108"/>
    </row>
    <row r="109" spans="1:11">
      <c r="A109" s="22">
        <v>107</v>
      </c>
      <c r="B109" s="4">
        <f t="shared" si="10"/>
        <v>30167.25</v>
      </c>
      <c r="C109" s="4">
        <f t="shared" si="11"/>
        <v>24436.75</v>
      </c>
      <c r="D109" s="2"/>
      <c r="H109" s="1"/>
      <c r="K109"/>
    </row>
    <row r="110" spans="1:11">
      <c r="A110" s="22">
        <v>108</v>
      </c>
      <c r="B110" s="4">
        <f t="shared" si="10"/>
        <v>30240.25</v>
      </c>
      <c r="C110" s="4">
        <f t="shared" si="11"/>
        <v>24473.25</v>
      </c>
      <c r="D110" s="2"/>
      <c r="H110" s="1"/>
      <c r="K110"/>
    </row>
    <row r="111" spans="1:11">
      <c r="A111" s="22">
        <v>109</v>
      </c>
      <c r="B111" s="4">
        <f t="shared" si="10"/>
        <v>30313.25</v>
      </c>
      <c r="C111" s="4">
        <f t="shared" si="11"/>
        <v>24509.75</v>
      </c>
      <c r="D111" s="2"/>
      <c r="H111" s="1"/>
      <c r="K111"/>
    </row>
    <row r="112" spans="1:11">
      <c r="A112" s="22">
        <v>110</v>
      </c>
      <c r="B112" s="4">
        <f t="shared" si="10"/>
        <v>30386.25</v>
      </c>
      <c r="C112" s="4">
        <f t="shared" si="11"/>
        <v>24546.25</v>
      </c>
      <c r="D112" s="2"/>
      <c r="H112" s="1"/>
      <c r="K112"/>
    </row>
    <row r="113" spans="1:11">
      <c r="A113" s="22">
        <v>111</v>
      </c>
      <c r="B113" s="4">
        <f t="shared" si="10"/>
        <v>30459.25</v>
      </c>
      <c r="C113" s="4">
        <f t="shared" si="11"/>
        <v>24582.75</v>
      </c>
      <c r="D113" s="2"/>
      <c r="H113" s="1"/>
      <c r="K113"/>
    </row>
    <row r="114" spans="1:11">
      <c r="A114" s="22">
        <v>112</v>
      </c>
      <c r="B114" s="4">
        <f t="shared" si="10"/>
        <v>30532.25</v>
      </c>
      <c r="C114" s="4">
        <f t="shared" si="11"/>
        <v>24619.25</v>
      </c>
      <c r="D114" s="2"/>
      <c r="H114" s="1"/>
      <c r="K114"/>
    </row>
    <row r="115" spans="1:11">
      <c r="A115" s="22">
        <v>113</v>
      </c>
      <c r="B115" s="4">
        <f t="shared" si="10"/>
        <v>30605.25</v>
      </c>
      <c r="C115" s="4">
        <f t="shared" si="11"/>
        <v>24655.75</v>
      </c>
      <c r="D115" s="2"/>
      <c r="H115" s="1"/>
      <c r="K115"/>
    </row>
    <row r="116" spans="1:11">
      <c r="A116" s="22">
        <v>114</v>
      </c>
      <c r="B116" s="4">
        <f t="shared" si="10"/>
        <v>30678.25</v>
      </c>
      <c r="C116" s="4">
        <f t="shared" si="11"/>
        <v>24692.25</v>
      </c>
      <c r="D116" s="2"/>
      <c r="H116" s="1"/>
      <c r="K116"/>
    </row>
    <row r="117" spans="1:11">
      <c r="A117" s="22">
        <v>115</v>
      </c>
      <c r="B117" s="4">
        <f t="shared" si="10"/>
        <v>30751.25</v>
      </c>
      <c r="C117" s="4">
        <f t="shared" si="11"/>
        <v>24728.75</v>
      </c>
      <c r="D117" s="2"/>
      <c r="H117" s="1"/>
      <c r="K117"/>
    </row>
    <row r="118" spans="1:11">
      <c r="A118" s="22">
        <v>116</v>
      </c>
      <c r="B118" s="4">
        <f t="shared" si="10"/>
        <v>30824.25</v>
      </c>
      <c r="C118" s="4">
        <f t="shared" si="11"/>
        <v>24765.25</v>
      </c>
      <c r="D118" s="2"/>
      <c r="H118" s="1"/>
      <c r="K118"/>
    </row>
    <row r="119" spans="1:11">
      <c r="A119" s="22">
        <v>117</v>
      </c>
      <c r="B119" s="4">
        <f t="shared" si="10"/>
        <v>30897.25</v>
      </c>
      <c r="C119" s="4">
        <f t="shared" si="11"/>
        <v>24801.75</v>
      </c>
      <c r="D119" s="2"/>
      <c r="H119" s="1"/>
      <c r="K119"/>
    </row>
    <row r="120" spans="1:11">
      <c r="A120" s="22">
        <v>118</v>
      </c>
      <c r="B120" s="4">
        <f t="shared" si="10"/>
        <v>30970.25</v>
      </c>
      <c r="C120" s="4">
        <f t="shared" si="11"/>
        <v>24838.25</v>
      </c>
      <c r="D120" s="2"/>
      <c r="H120" s="1"/>
      <c r="K120"/>
    </row>
    <row r="121" spans="1:11">
      <c r="A121" s="22">
        <v>119</v>
      </c>
      <c r="B121" s="4">
        <f t="shared" si="10"/>
        <v>31043.25</v>
      </c>
      <c r="C121" s="4">
        <f t="shared" si="11"/>
        <v>24874.75</v>
      </c>
      <c r="D121" s="2"/>
      <c r="H121" s="1"/>
      <c r="K121"/>
    </row>
    <row r="122" spans="1:11">
      <c r="A122" s="22">
        <v>120</v>
      </c>
      <c r="B122" s="4">
        <f t="shared" si="10"/>
        <v>31116.25</v>
      </c>
      <c r="C122" s="4">
        <f t="shared" si="11"/>
        <v>24911.25</v>
      </c>
      <c r="D122" s="2"/>
      <c r="H122" s="1"/>
      <c r="K122"/>
    </row>
    <row r="123" spans="1:11">
      <c r="A123" s="22">
        <v>121</v>
      </c>
      <c r="B123" s="4">
        <f t="shared" si="10"/>
        <v>31189.25</v>
      </c>
      <c r="C123" s="4">
        <f t="shared" si="11"/>
        <v>24947.75</v>
      </c>
      <c r="D123" s="2"/>
      <c r="H123" s="1"/>
      <c r="K123"/>
    </row>
    <row r="124" spans="1:11">
      <c r="A124" s="22">
        <v>122</v>
      </c>
      <c r="B124" s="4">
        <f t="shared" si="10"/>
        <v>31262.25</v>
      </c>
      <c r="C124" s="4">
        <f t="shared" si="11"/>
        <v>24984.25</v>
      </c>
      <c r="D124" s="2"/>
      <c r="H124" s="1"/>
      <c r="K124"/>
    </row>
    <row r="125" spans="1:11">
      <c r="A125" s="22">
        <v>123</v>
      </c>
      <c r="B125" s="4">
        <f t="shared" si="10"/>
        <v>31335.25</v>
      </c>
      <c r="C125" s="4">
        <f t="shared" si="11"/>
        <v>25020.75</v>
      </c>
      <c r="D125" s="2"/>
      <c r="H125" s="1"/>
      <c r="K125"/>
    </row>
    <row r="126" spans="1:11">
      <c r="A126" s="22">
        <v>124</v>
      </c>
      <c r="B126" s="4">
        <f t="shared" si="10"/>
        <v>31408.25</v>
      </c>
      <c r="C126" s="4">
        <f t="shared" si="11"/>
        <v>25057.25</v>
      </c>
      <c r="D126" s="2"/>
      <c r="H126" s="1"/>
      <c r="K126"/>
    </row>
    <row r="127" spans="1:11">
      <c r="A127" s="22">
        <v>125</v>
      </c>
      <c r="B127" s="4">
        <f t="shared" si="10"/>
        <v>31481.25</v>
      </c>
      <c r="C127" s="4">
        <f t="shared" si="11"/>
        <v>25093.75</v>
      </c>
      <c r="D127" s="2"/>
      <c r="H127" s="1"/>
      <c r="K127"/>
    </row>
    <row r="128" spans="1:11">
      <c r="A128" s="22">
        <v>126</v>
      </c>
      <c r="B128" s="4">
        <f t="shared" si="10"/>
        <v>31554.25</v>
      </c>
      <c r="C128" s="4">
        <f t="shared" si="11"/>
        <v>25130.25</v>
      </c>
      <c r="D128" s="2"/>
      <c r="H128" s="1"/>
      <c r="K128"/>
    </row>
    <row r="129" spans="1:11">
      <c r="A129" s="22">
        <v>127</v>
      </c>
      <c r="B129" s="4">
        <f t="shared" si="10"/>
        <v>31627.25</v>
      </c>
      <c r="C129" s="4">
        <f t="shared" si="11"/>
        <v>25166.75</v>
      </c>
      <c r="D129" s="2"/>
      <c r="H129" s="1"/>
      <c r="K129"/>
    </row>
    <row r="130" spans="1:11">
      <c r="A130" s="22">
        <v>128</v>
      </c>
      <c r="B130" s="4">
        <f t="shared" si="10"/>
        <v>31700.25</v>
      </c>
      <c r="C130" s="4">
        <f t="shared" si="11"/>
        <v>25203.25</v>
      </c>
      <c r="D130" s="2"/>
      <c r="H130" s="1"/>
      <c r="K130"/>
    </row>
    <row r="131" spans="1:11">
      <c r="A131" s="22">
        <v>129</v>
      </c>
      <c r="B131" s="4">
        <f t="shared" si="10"/>
        <v>31773.25</v>
      </c>
      <c r="C131" s="4">
        <f t="shared" si="11"/>
        <v>25239.75</v>
      </c>
      <c r="D131" s="2"/>
      <c r="H131" s="1"/>
      <c r="K131"/>
    </row>
    <row r="132" spans="1:11">
      <c r="A132" s="22">
        <v>130</v>
      </c>
      <c r="B132" s="4">
        <f t="shared" si="10"/>
        <v>31846.25</v>
      </c>
      <c r="C132" s="4">
        <f t="shared" si="11"/>
        <v>25276.25</v>
      </c>
      <c r="D132" s="2"/>
      <c r="H132" s="1"/>
      <c r="K132"/>
    </row>
    <row r="133" spans="1:11">
      <c r="A133" s="22">
        <v>131</v>
      </c>
      <c r="B133" s="4">
        <f t="shared" si="10"/>
        <v>31919.25</v>
      </c>
      <c r="C133" s="4">
        <f t="shared" si="11"/>
        <v>25312.75</v>
      </c>
      <c r="D133" s="2"/>
      <c r="H133" s="1"/>
      <c r="K133"/>
    </row>
    <row r="134" spans="1:11">
      <c r="A134" s="22">
        <v>132</v>
      </c>
      <c r="B134" s="4">
        <f t="shared" si="10"/>
        <v>31992.25</v>
      </c>
      <c r="C134" s="4">
        <f t="shared" si="11"/>
        <v>25349.25</v>
      </c>
      <c r="D134" s="2"/>
      <c r="H134" s="1"/>
      <c r="K134"/>
    </row>
    <row r="135" spans="1:11">
      <c r="A135" s="22">
        <v>133</v>
      </c>
      <c r="B135" s="4">
        <f t="shared" ref="B135:B166" si="12">($A135-100)*F$7*365+10*F$3*365+15*F$4*365+25*F$5*365+50*F$6*365</f>
        <v>32065.25</v>
      </c>
      <c r="C135" s="4">
        <f t="shared" ref="C135:C166" si="13">($A135-100)*G$7*365+10*G$3*365+15*G$4*365+25*G$5*365+50*G$6*365</f>
        <v>25385.75</v>
      </c>
      <c r="D135" s="2"/>
      <c r="H135" s="1"/>
      <c r="K135"/>
    </row>
    <row r="136" spans="1:11">
      <c r="A136" s="22">
        <v>134</v>
      </c>
      <c r="B136" s="4">
        <f t="shared" si="12"/>
        <v>32138.25</v>
      </c>
      <c r="C136" s="4">
        <f t="shared" si="13"/>
        <v>25422.25</v>
      </c>
      <c r="D136" s="2"/>
      <c r="H136" s="1"/>
      <c r="K136"/>
    </row>
    <row r="137" spans="1:11">
      <c r="A137" s="22">
        <v>135</v>
      </c>
      <c r="B137" s="4">
        <f t="shared" si="12"/>
        <v>32211.25</v>
      </c>
      <c r="C137" s="4">
        <f t="shared" si="13"/>
        <v>25458.75</v>
      </c>
      <c r="D137" s="2"/>
      <c r="H137" s="1"/>
      <c r="K137"/>
    </row>
    <row r="138" spans="1:11">
      <c r="A138" s="22">
        <v>136</v>
      </c>
      <c r="B138" s="4">
        <f t="shared" si="12"/>
        <v>32284.25</v>
      </c>
      <c r="C138" s="4">
        <f t="shared" si="13"/>
        <v>25495.25</v>
      </c>
      <c r="D138" s="2"/>
      <c r="H138" s="1"/>
      <c r="K138"/>
    </row>
    <row r="139" spans="1:11">
      <c r="A139" s="22">
        <v>137</v>
      </c>
      <c r="B139" s="4">
        <f t="shared" si="12"/>
        <v>32357.25</v>
      </c>
      <c r="C139" s="4">
        <f t="shared" si="13"/>
        <v>25531.75</v>
      </c>
      <c r="D139" s="2"/>
      <c r="H139" s="1"/>
      <c r="K139"/>
    </row>
    <row r="140" spans="1:11">
      <c r="A140" s="22">
        <v>138</v>
      </c>
      <c r="B140" s="4">
        <f t="shared" si="12"/>
        <v>32430.25</v>
      </c>
      <c r="C140" s="4">
        <f t="shared" si="13"/>
        <v>25568.25</v>
      </c>
      <c r="D140" s="2"/>
      <c r="H140" s="1"/>
      <c r="K140"/>
    </row>
    <row r="141" spans="1:11">
      <c r="A141" s="22">
        <v>139</v>
      </c>
      <c r="B141" s="4">
        <f t="shared" si="12"/>
        <v>32503.25</v>
      </c>
      <c r="C141" s="4">
        <f t="shared" si="13"/>
        <v>25604.75</v>
      </c>
      <c r="D141" s="2"/>
      <c r="H141" s="1"/>
      <c r="K141"/>
    </row>
    <row r="142" spans="1:11">
      <c r="A142" s="22">
        <v>140</v>
      </c>
      <c r="B142" s="4">
        <f t="shared" si="12"/>
        <v>32576.25</v>
      </c>
      <c r="C142" s="4">
        <f t="shared" si="13"/>
        <v>25641.25</v>
      </c>
      <c r="D142" s="2"/>
      <c r="H142" s="1"/>
      <c r="K142"/>
    </row>
    <row r="143" spans="1:11">
      <c r="A143" s="22">
        <v>141</v>
      </c>
      <c r="B143" s="4">
        <f t="shared" si="12"/>
        <v>32649.25</v>
      </c>
      <c r="C143" s="4">
        <f t="shared" si="13"/>
        <v>25677.75</v>
      </c>
      <c r="D143" s="2"/>
      <c r="H143" s="1"/>
      <c r="K143"/>
    </row>
    <row r="144" spans="1:11">
      <c r="A144" s="22">
        <v>142</v>
      </c>
      <c r="B144" s="4">
        <f t="shared" si="12"/>
        <v>32722.25</v>
      </c>
      <c r="C144" s="4">
        <f t="shared" si="13"/>
        <v>25714.25</v>
      </c>
      <c r="D144" s="2"/>
      <c r="H144" s="1"/>
      <c r="K144"/>
    </row>
    <row r="145" spans="1:11">
      <c r="A145" s="22">
        <v>143</v>
      </c>
      <c r="B145" s="4">
        <f t="shared" si="12"/>
        <v>32795.25</v>
      </c>
      <c r="C145" s="4">
        <f t="shared" si="13"/>
        <v>25750.75</v>
      </c>
      <c r="D145" s="2"/>
      <c r="H145" s="1"/>
      <c r="K145"/>
    </row>
    <row r="146" spans="1:11">
      <c r="A146" s="22">
        <v>144</v>
      </c>
      <c r="B146" s="4">
        <f t="shared" si="12"/>
        <v>32868.25</v>
      </c>
      <c r="C146" s="4">
        <f t="shared" si="13"/>
        <v>25787.25</v>
      </c>
      <c r="D146" s="2"/>
      <c r="H146" s="1"/>
      <c r="K146"/>
    </row>
    <row r="147" spans="1:11">
      <c r="A147" s="22">
        <v>145</v>
      </c>
      <c r="B147" s="4">
        <f t="shared" si="12"/>
        <v>32941.25</v>
      </c>
      <c r="C147" s="4">
        <f t="shared" si="13"/>
        <v>25823.75</v>
      </c>
      <c r="D147" s="2"/>
      <c r="H147" s="1"/>
      <c r="K147"/>
    </row>
    <row r="148" spans="1:11">
      <c r="A148" s="22">
        <v>146</v>
      </c>
      <c r="B148" s="4">
        <f t="shared" si="12"/>
        <v>33014.25</v>
      </c>
      <c r="C148" s="4">
        <f t="shared" si="13"/>
        <v>25860.25</v>
      </c>
      <c r="D148" s="2"/>
      <c r="H148" s="1"/>
      <c r="K148"/>
    </row>
    <row r="149" spans="1:11">
      <c r="A149" s="22">
        <v>147</v>
      </c>
      <c r="B149" s="4">
        <f t="shared" si="12"/>
        <v>33087.25</v>
      </c>
      <c r="C149" s="4">
        <f t="shared" si="13"/>
        <v>25896.75</v>
      </c>
      <c r="D149" s="2"/>
      <c r="H149" s="1"/>
      <c r="K149"/>
    </row>
    <row r="150" spans="1:11">
      <c r="A150" s="22">
        <v>148</v>
      </c>
      <c r="B150" s="4">
        <f t="shared" si="12"/>
        <v>33160.25</v>
      </c>
      <c r="C150" s="4">
        <f t="shared" si="13"/>
        <v>25933.25</v>
      </c>
      <c r="D150" s="2"/>
      <c r="H150" s="1"/>
      <c r="K150"/>
    </row>
    <row r="151" spans="1:11">
      <c r="A151" s="22">
        <v>149</v>
      </c>
      <c r="B151" s="4">
        <f t="shared" si="12"/>
        <v>33233.25</v>
      </c>
      <c r="C151" s="4">
        <f t="shared" si="13"/>
        <v>25969.75</v>
      </c>
      <c r="D151" s="2"/>
      <c r="H151" s="1"/>
      <c r="K151"/>
    </row>
    <row r="152" spans="1:11">
      <c r="A152" s="28">
        <v>150</v>
      </c>
      <c r="B152" s="4">
        <f t="shared" si="12"/>
        <v>33306.25</v>
      </c>
      <c r="C152" s="4">
        <f t="shared" si="13"/>
        <v>26006.25</v>
      </c>
      <c r="D152" s="2"/>
      <c r="H152" s="1"/>
      <c r="K152"/>
    </row>
    <row r="153" spans="1:11">
      <c r="A153" s="22">
        <v>151</v>
      </c>
      <c r="B153" s="4">
        <f t="shared" si="12"/>
        <v>33379.25</v>
      </c>
      <c r="C153" s="4">
        <f t="shared" si="13"/>
        <v>26042.75</v>
      </c>
      <c r="D153" s="2"/>
      <c r="H153" s="1"/>
      <c r="K153"/>
    </row>
    <row r="154" spans="1:11">
      <c r="A154" s="22">
        <v>152</v>
      </c>
      <c r="B154" s="4">
        <f t="shared" si="12"/>
        <v>33452.25</v>
      </c>
      <c r="C154" s="4">
        <f t="shared" si="13"/>
        <v>26079.25</v>
      </c>
      <c r="D154" s="2"/>
      <c r="H154" s="1"/>
      <c r="K154"/>
    </row>
    <row r="155" spans="1:11">
      <c r="A155" s="22">
        <v>153</v>
      </c>
      <c r="B155" s="4">
        <f t="shared" si="12"/>
        <v>33525.25</v>
      </c>
      <c r="C155" s="4">
        <f t="shared" si="13"/>
        <v>26115.75</v>
      </c>
      <c r="D155" s="2"/>
      <c r="H155" s="1"/>
      <c r="K155"/>
    </row>
    <row r="156" spans="1:11">
      <c r="A156" s="22">
        <v>154</v>
      </c>
      <c r="B156" s="4">
        <f t="shared" si="12"/>
        <v>33598.25</v>
      </c>
      <c r="C156" s="4">
        <f t="shared" si="13"/>
        <v>26152.25</v>
      </c>
      <c r="D156" s="2"/>
      <c r="H156" s="1"/>
      <c r="K156"/>
    </row>
    <row r="157" spans="1:11">
      <c r="A157" s="22">
        <v>155</v>
      </c>
      <c r="B157" s="4">
        <f t="shared" si="12"/>
        <v>33671.25</v>
      </c>
      <c r="C157" s="4">
        <f t="shared" si="13"/>
        <v>26188.75</v>
      </c>
      <c r="D157" s="2"/>
      <c r="H157" s="1"/>
      <c r="K157"/>
    </row>
    <row r="158" spans="1:11">
      <c r="A158" s="22">
        <v>156</v>
      </c>
      <c r="B158" s="4">
        <f t="shared" si="12"/>
        <v>33744.25</v>
      </c>
      <c r="C158" s="4">
        <f t="shared" si="13"/>
        <v>26225.25</v>
      </c>
      <c r="D158" s="2"/>
      <c r="H158" s="1"/>
      <c r="K158"/>
    </row>
    <row r="159" spans="1:11">
      <c r="A159" s="22">
        <v>157</v>
      </c>
      <c r="B159" s="4">
        <f t="shared" si="12"/>
        <v>33817.25</v>
      </c>
      <c r="C159" s="4">
        <f t="shared" si="13"/>
        <v>26261.75</v>
      </c>
      <c r="D159" s="2"/>
      <c r="H159" s="1"/>
      <c r="K159"/>
    </row>
    <row r="160" spans="1:11">
      <c r="A160" s="22">
        <v>158</v>
      </c>
      <c r="B160" s="4">
        <f t="shared" si="12"/>
        <v>33890.25</v>
      </c>
      <c r="C160" s="4">
        <f t="shared" si="13"/>
        <v>26298.25</v>
      </c>
      <c r="D160" s="2"/>
      <c r="H160" s="1"/>
      <c r="K160"/>
    </row>
    <row r="161" spans="1:11">
      <c r="A161" s="22">
        <v>159</v>
      </c>
      <c r="B161" s="4">
        <f t="shared" si="12"/>
        <v>33963.25</v>
      </c>
      <c r="C161" s="4">
        <f t="shared" si="13"/>
        <v>26334.75</v>
      </c>
      <c r="D161" s="2"/>
      <c r="H161" s="1"/>
      <c r="K161"/>
    </row>
    <row r="162" spans="1:11">
      <c r="A162" s="22">
        <v>160</v>
      </c>
      <c r="B162" s="4">
        <f t="shared" si="12"/>
        <v>34036.25</v>
      </c>
      <c r="C162" s="4">
        <f t="shared" si="13"/>
        <v>26371.25</v>
      </c>
      <c r="D162" s="2"/>
      <c r="H162" s="1"/>
      <c r="K162"/>
    </row>
    <row r="163" spans="1:11">
      <c r="A163" s="22">
        <v>161</v>
      </c>
      <c r="B163" s="4">
        <f t="shared" si="12"/>
        <v>34109.25</v>
      </c>
      <c r="C163" s="4">
        <f t="shared" si="13"/>
        <v>26407.75</v>
      </c>
      <c r="D163" s="2"/>
      <c r="H163" s="1"/>
      <c r="K163"/>
    </row>
    <row r="164" spans="1:11">
      <c r="A164" s="22">
        <v>162</v>
      </c>
      <c r="B164" s="4">
        <f t="shared" si="12"/>
        <v>34182.25</v>
      </c>
      <c r="C164" s="4">
        <f t="shared" si="13"/>
        <v>26444.25</v>
      </c>
      <c r="D164" s="2"/>
      <c r="H164" s="1"/>
      <c r="K164"/>
    </row>
    <row r="165" spans="1:11">
      <c r="A165" s="22">
        <v>163</v>
      </c>
      <c r="B165" s="4">
        <f t="shared" si="12"/>
        <v>34255.25</v>
      </c>
      <c r="C165" s="4">
        <f t="shared" si="13"/>
        <v>26480.75</v>
      </c>
      <c r="D165" s="2"/>
      <c r="H165" s="1"/>
      <c r="K165"/>
    </row>
    <row r="166" spans="1:11">
      <c r="A166" s="22">
        <v>164</v>
      </c>
      <c r="B166" s="4">
        <f t="shared" si="12"/>
        <v>34328.25</v>
      </c>
      <c r="C166" s="4">
        <f t="shared" si="13"/>
        <v>26517.25</v>
      </c>
      <c r="D166" s="2"/>
      <c r="H166" s="1"/>
      <c r="K166"/>
    </row>
    <row r="167" spans="1:11">
      <c r="A167" s="22">
        <v>165</v>
      </c>
      <c r="B167" s="4">
        <f t="shared" ref="B167:B202" si="14">($A167-100)*F$7*365+10*F$3*365+15*F$4*365+25*F$5*365+50*F$6*365</f>
        <v>34401.25</v>
      </c>
      <c r="C167" s="4">
        <f t="shared" ref="C167:C202" si="15">($A167-100)*G$7*365+10*G$3*365+15*G$4*365+25*G$5*365+50*G$6*365</f>
        <v>26553.75</v>
      </c>
      <c r="D167" s="2"/>
      <c r="H167" s="1"/>
      <c r="K167"/>
    </row>
    <row r="168" spans="1:11">
      <c r="A168" s="22">
        <v>166</v>
      </c>
      <c r="B168" s="4">
        <f t="shared" si="14"/>
        <v>34474.25</v>
      </c>
      <c r="C168" s="4">
        <f t="shared" si="15"/>
        <v>26590.25</v>
      </c>
      <c r="D168" s="2"/>
      <c r="H168" s="1"/>
      <c r="K168"/>
    </row>
    <row r="169" spans="1:11">
      <c r="A169" s="22">
        <v>167</v>
      </c>
      <c r="B169" s="4">
        <f t="shared" si="14"/>
        <v>34547.25</v>
      </c>
      <c r="C169" s="4">
        <f t="shared" si="15"/>
        <v>26626.75</v>
      </c>
      <c r="D169" s="2"/>
      <c r="H169" s="1"/>
      <c r="K169"/>
    </row>
    <row r="170" spans="1:11">
      <c r="A170" s="22">
        <v>168</v>
      </c>
      <c r="B170" s="4">
        <f t="shared" si="14"/>
        <v>34620.25</v>
      </c>
      <c r="C170" s="4">
        <f t="shared" si="15"/>
        <v>26663.25</v>
      </c>
      <c r="D170" s="2"/>
      <c r="H170" s="1"/>
      <c r="K170"/>
    </row>
    <row r="171" spans="1:11">
      <c r="A171" s="22">
        <v>169</v>
      </c>
      <c r="B171" s="4">
        <f t="shared" si="14"/>
        <v>34693.25</v>
      </c>
      <c r="C171" s="4">
        <f t="shared" si="15"/>
        <v>26699.75</v>
      </c>
      <c r="D171" s="2"/>
      <c r="H171" s="1"/>
      <c r="K171"/>
    </row>
    <row r="172" spans="1:11">
      <c r="A172" s="22">
        <v>170</v>
      </c>
      <c r="B172" s="4">
        <f t="shared" si="14"/>
        <v>34766.25</v>
      </c>
      <c r="C172" s="4">
        <f t="shared" si="15"/>
        <v>26736.25</v>
      </c>
      <c r="D172" s="2"/>
      <c r="H172" s="1"/>
      <c r="K172"/>
    </row>
    <row r="173" spans="1:11">
      <c r="A173" s="22">
        <v>171</v>
      </c>
      <c r="B173" s="4">
        <f t="shared" si="14"/>
        <v>34839.25</v>
      </c>
      <c r="C173" s="4">
        <f t="shared" si="15"/>
        <v>26772.75</v>
      </c>
      <c r="D173" s="2"/>
      <c r="H173" s="1"/>
      <c r="K173"/>
    </row>
    <row r="174" spans="1:11">
      <c r="A174" s="22">
        <v>172</v>
      </c>
      <c r="B174" s="4">
        <f t="shared" si="14"/>
        <v>34912.25</v>
      </c>
      <c r="C174" s="4">
        <f t="shared" si="15"/>
        <v>26809.25</v>
      </c>
      <c r="D174" s="2"/>
      <c r="H174" s="1"/>
      <c r="K174"/>
    </row>
    <row r="175" spans="1:11">
      <c r="A175" s="22">
        <v>173</v>
      </c>
      <c r="B175" s="4">
        <f t="shared" si="14"/>
        <v>34985.25</v>
      </c>
      <c r="C175" s="4">
        <f t="shared" si="15"/>
        <v>26845.75</v>
      </c>
      <c r="D175" s="2"/>
      <c r="H175" s="1"/>
      <c r="K175"/>
    </row>
    <row r="176" spans="1:11">
      <c r="A176" s="22">
        <v>174</v>
      </c>
      <c r="B176" s="4">
        <f t="shared" si="14"/>
        <v>35058.25</v>
      </c>
      <c r="C176" s="4">
        <f t="shared" si="15"/>
        <v>26882.25</v>
      </c>
      <c r="D176" s="2"/>
      <c r="H176" s="1"/>
      <c r="K176"/>
    </row>
    <row r="177" spans="1:11">
      <c r="A177" s="22">
        <v>175</v>
      </c>
      <c r="B177" s="4">
        <f t="shared" si="14"/>
        <v>35131.25</v>
      </c>
      <c r="C177" s="4">
        <f t="shared" si="15"/>
        <v>26918.75</v>
      </c>
      <c r="D177" s="2"/>
      <c r="H177" s="1"/>
      <c r="K177"/>
    </row>
    <row r="178" spans="1:11">
      <c r="A178" s="22">
        <v>176</v>
      </c>
      <c r="B178" s="4">
        <f t="shared" si="14"/>
        <v>35204.25</v>
      </c>
      <c r="C178" s="4">
        <f t="shared" si="15"/>
        <v>26955.25</v>
      </c>
      <c r="D178" s="2"/>
      <c r="H178" s="1"/>
      <c r="K178"/>
    </row>
    <row r="179" spans="1:11">
      <c r="A179" s="22">
        <v>177</v>
      </c>
      <c r="B179" s="4">
        <f t="shared" si="14"/>
        <v>35277.25</v>
      </c>
      <c r="C179" s="4">
        <f t="shared" si="15"/>
        <v>26991.75</v>
      </c>
      <c r="D179" s="2"/>
      <c r="H179" s="1"/>
      <c r="K179"/>
    </row>
    <row r="180" spans="1:11">
      <c r="A180" s="22">
        <v>178</v>
      </c>
      <c r="B180" s="4">
        <f t="shared" si="14"/>
        <v>35350.25</v>
      </c>
      <c r="C180" s="4">
        <f t="shared" si="15"/>
        <v>27028.25</v>
      </c>
      <c r="D180" s="2"/>
      <c r="H180" s="1"/>
      <c r="K180"/>
    </row>
    <row r="181" spans="1:11">
      <c r="A181" s="22">
        <v>179</v>
      </c>
      <c r="B181" s="4">
        <f t="shared" si="14"/>
        <v>35423.25</v>
      </c>
      <c r="C181" s="4">
        <f t="shared" si="15"/>
        <v>27064.75</v>
      </c>
      <c r="D181" s="2"/>
      <c r="H181" s="1"/>
      <c r="K181"/>
    </row>
    <row r="182" spans="1:11">
      <c r="A182" s="22">
        <v>180</v>
      </c>
      <c r="B182" s="4">
        <f t="shared" si="14"/>
        <v>35496.25</v>
      </c>
      <c r="C182" s="4">
        <f t="shared" si="15"/>
        <v>27101.25</v>
      </c>
      <c r="D182" s="2"/>
      <c r="H182" s="1"/>
      <c r="K182"/>
    </row>
    <row r="183" spans="1:11">
      <c r="A183" s="22">
        <v>181</v>
      </c>
      <c r="B183" s="4">
        <f t="shared" si="14"/>
        <v>35569.25</v>
      </c>
      <c r="C183" s="4">
        <f t="shared" si="15"/>
        <v>27137.75</v>
      </c>
      <c r="D183" s="2"/>
      <c r="H183" s="1"/>
      <c r="K183"/>
    </row>
    <row r="184" spans="1:11">
      <c r="A184" s="22">
        <v>182</v>
      </c>
      <c r="B184" s="4">
        <f t="shared" si="14"/>
        <v>35642.25</v>
      </c>
      <c r="C184" s="4">
        <f t="shared" si="15"/>
        <v>27174.25</v>
      </c>
      <c r="D184" s="2"/>
      <c r="H184" s="1"/>
      <c r="K184"/>
    </row>
    <row r="185" spans="1:11">
      <c r="A185" s="22">
        <v>183</v>
      </c>
      <c r="B185" s="4">
        <f t="shared" si="14"/>
        <v>35715.25</v>
      </c>
      <c r="C185" s="4">
        <f t="shared" si="15"/>
        <v>27210.75</v>
      </c>
      <c r="D185" s="2"/>
      <c r="H185" s="1"/>
      <c r="K185"/>
    </row>
    <row r="186" spans="1:11">
      <c r="A186" s="22">
        <v>184</v>
      </c>
      <c r="B186" s="4">
        <f t="shared" si="14"/>
        <v>35788.25</v>
      </c>
      <c r="C186" s="4">
        <f t="shared" si="15"/>
        <v>27247.25</v>
      </c>
      <c r="D186" s="2"/>
      <c r="H186" s="1"/>
      <c r="K186"/>
    </row>
    <row r="187" spans="1:11">
      <c r="A187" s="22">
        <v>185</v>
      </c>
      <c r="B187" s="4">
        <f t="shared" si="14"/>
        <v>35861.25</v>
      </c>
      <c r="C187" s="4">
        <f t="shared" si="15"/>
        <v>27283.75</v>
      </c>
      <c r="D187" s="2"/>
      <c r="H187" s="1"/>
      <c r="K187"/>
    </row>
    <row r="188" spans="1:11">
      <c r="A188" s="22">
        <v>186</v>
      </c>
      <c r="B188" s="4">
        <f t="shared" si="14"/>
        <v>35934.25</v>
      </c>
      <c r="C188" s="4">
        <f t="shared" si="15"/>
        <v>27320.25</v>
      </c>
      <c r="D188" s="2"/>
      <c r="H188" s="1"/>
      <c r="K188"/>
    </row>
    <row r="189" spans="1:11">
      <c r="A189" s="22">
        <v>187</v>
      </c>
      <c r="B189" s="4">
        <f t="shared" si="14"/>
        <v>36007.25</v>
      </c>
      <c r="C189" s="4">
        <f t="shared" si="15"/>
        <v>27356.75</v>
      </c>
      <c r="D189" s="2"/>
      <c r="H189" s="1"/>
      <c r="K189"/>
    </row>
    <row r="190" spans="1:11">
      <c r="A190" s="22">
        <v>188</v>
      </c>
      <c r="B190" s="4">
        <f t="shared" si="14"/>
        <v>36080.25</v>
      </c>
      <c r="C190" s="4">
        <f t="shared" si="15"/>
        <v>27393.25</v>
      </c>
      <c r="D190" s="2"/>
      <c r="H190" s="1"/>
      <c r="K190"/>
    </row>
    <row r="191" spans="1:11">
      <c r="A191" s="22">
        <v>189</v>
      </c>
      <c r="B191" s="4">
        <f t="shared" si="14"/>
        <v>36153.25</v>
      </c>
      <c r="C191" s="4">
        <f t="shared" si="15"/>
        <v>27429.75</v>
      </c>
      <c r="D191" s="2"/>
      <c r="H191" s="1"/>
      <c r="K191"/>
    </row>
    <row r="192" spans="1:11">
      <c r="A192" s="22">
        <v>190</v>
      </c>
      <c r="B192" s="4">
        <f t="shared" si="14"/>
        <v>36226.25</v>
      </c>
      <c r="C192" s="4">
        <f t="shared" si="15"/>
        <v>27466.25</v>
      </c>
      <c r="D192" s="2"/>
      <c r="H192" s="1"/>
      <c r="K192"/>
    </row>
    <row r="193" spans="1:11">
      <c r="A193" s="22">
        <v>191</v>
      </c>
      <c r="B193" s="4">
        <f t="shared" si="14"/>
        <v>36299.25</v>
      </c>
      <c r="C193" s="4">
        <f t="shared" si="15"/>
        <v>27502.75</v>
      </c>
      <c r="D193" s="2"/>
      <c r="H193" s="1"/>
      <c r="K193"/>
    </row>
    <row r="194" spans="1:11">
      <c r="A194" s="22">
        <v>192</v>
      </c>
      <c r="B194" s="4">
        <f t="shared" si="14"/>
        <v>36372.25</v>
      </c>
      <c r="C194" s="4">
        <f t="shared" si="15"/>
        <v>27539.25</v>
      </c>
      <c r="D194" s="2"/>
      <c r="H194" s="1"/>
      <c r="K194"/>
    </row>
    <row r="195" spans="1:11">
      <c r="A195" s="22">
        <v>193</v>
      </c>
      <c r="B195" s="4">
        <f t="shared" si="14"/>
        <v>36445.25</v>
      </c>
      <c r="C195" s="4">
        <f t="shared" si="15"/>
        <v>27575.75</v>
      </c>
      <c r="D195" s="2"/>
      <c r="H195" s="1"/>
      <c r="K195"/>
    </row>
    <row r="196" spans="1:11">
      <c r="A196" s="22">
        <v>194</v>
      </c>
      <c r="B196" s="4">
        <f t="shared" si="14"/>
        <v>36518.25</v>
      </c>
      <c r="C196" s="4">
        <f t="shared" si="15"/>
        <v>27612.25</v>
      </c>
      <c r="D196" s="2"/>
      <c r="H196" s="1"/>
      <c r="K196"/>
    </row>
    <row r="197" spans="1:11">
      <c r="A197" s="22">
        <v>195</v>
      </c>
      <c r="B197" s="4">
        <f t="shared" si="14"/>
        <v>36591.25</v>
      </c>
      <c r="C197" s="4">
        <f t="shared" si="15"/>
        <v>27648.75</v>
      </c>
      <c r="D197" s="2"/>
      <c r="H197" s="1"/>
      <c r="K197"/>
    </row>
    <row r="198" spans="1:11">
      <c r="A198" s="22">
        <v>196</v>
      </c>
      <c r="B198" s="4">
        <f t="shared" si="14"/>
        <v>36664.25</v>
      </c>
      <c r="C198" s="4">
        <f t="shared" si="15"/>
        <v>27685.25</v>
      </c>
      <c r="D198" s="2"/>
      <c r="H198" s="1"/>
      <c r="K198"/>
    </row>
    <row r="199" spans="1:11">
      <c r="A199" s="22">
        <v>197</v>
      </c>
      <c r="B199" s="4">
        <f t="shared" si="14"/>
        <v>36737.25</v>
      </c>
      <c r="C199" s="4">
        <f t="shared" si="15"/>
        <v>27721.75</v>
      </c>
      <c r="D199" s="2"/>
      <c r="H199" s="1"/>
      <c r="K199"/>
    </row>
    <row r="200" spans="1:11">
      <c r="A200" s="22">
        <v>198</v>
      </c>
      <c r="B200" s="4">
        <f t="shared" si="14"/>
        <v>36810.25</v>
      </c>
      <c r="C200" s="4">
        <f t="shared" si="15"/>
        <v>27758.25</v>
      </c>
      <c r="D200" s="2"/>
      <c r="H200" s="1"/>
      <c r="K200"/>
    </row>
    <row r="201" spans="1:11" ht="15.75" thickBot="1">
      <c r="A201" s="22">
        <v>199</v>
      </c>
      <c r="B201" s="4">
        <f t="shared" si="14"/>
        <v>36883.25</v>
      </c>
      <c r="C201" s="4">
        <f t="shared" si="15"/>
        <v>27794.75</v>
      </c>
      <c r="D201" s="2"/>
      <c r="H201" s="1"/>
      <c r="K201"/>
    </row>
    <row r="202" spans="1:11" ht="15.75" thickBot="1">
      <c r="A202" s="20">
        <v>200</v>
      </c>
      <c r="B202" s="20">
        <f t="shared" si="14"/>
        <v>36956.25</v>
      </c>
      <c r="C202" s="20">
        <f t="shared" si="15"/>
        <v>27831.25</v>
      </c>
      <c r="D202" s="2"/>
      <c r="H202" s="1"/>
      <c r="K202"/>
    </row>
    <row r="203" spans="1:11">
      <c r="A203" s="22">
        <v>201</v>
      </c>
      <c r="B203" s="4">
        <f t="shared" ref="B203:B266" si="16">($A203-200)*F$8*365+10*F$3*365+15*F$4*365+25*F$5*365+50*F$6*365+100*F$7*365</f>
        <v>36992.75</v>
      </c>
      <c r="C203" s="4">
        <f t="shared" ref="C203:C266" si="17">($A203-200)*G$8*365+10*G$3*365+15*G$4*365+25*G$5*365+50*G$6*365+100*G$7*365</f>
        <v>27831.25</v>
      </c>
      <c r="D203" s="2"/>
      <c r="H203" s="1"/>
      <c r="K203"/>
    </row>
    <row r="204" spans="1:11">
      <c r="A204" s="22">
        <v>202</v>
      </c>
      <c r="B204" s="4">
        <f t="shared" si="16"/>
        <v>37029.25</v>
      </c>
      <c r="C204" s="4">
        <f t="shared" si="17"/>
        <v>27831.25</v>
      </c>
      <c r="D204" s="2"/>
      <c r="H204" s="1"/>
      <c r="K204"/>
    </row>
    <row r="205" spans="1:11">
      <c r="A205" s="22">
        <v>203</v>
      </c>
      <c r="B205" s="4">
        <f t="shared" si="16"/>
        <v>37065.75</v>
      </c>
      <c r="C205" s="4">
        <f t="shared" si="17"/>
        <v>27831.25</v>
      </c>
      <c r="D205" s="2"/>
      <c r="H205" s="1"/>
      <c r="K205"/>
    </row>
    <row r="206" spans="1:11">
      <c r="A206" s="22">
        <v>204</v>
      </c>
      <c r="B206" s="4">
        <f t="shared" si="16"/>
        <v>37102.25</v>
      </c>
      <c r="C206" s="4">
        <f t="shared" si="17"/>
        <v>27831.25</v>
      </c>
      <c r="D206" s="2"/>
      <c r="H206" s="1"/>
      <c r="K206"/>
    </row>
    <row r="207" spans="1:11">
      <c r="A207" s="22">
        <v>205</v>
      </c>
      <c r="B207" s="4">
        <f t="shared" si="16"/>
        <v>37138.75</v>
      </c>
      <c r="C207" s="4">
        <f t="shared" si="17"/>
        <v>27831.25</v>
      </c>
      <c r="D207" s="2"/>
      <c r="H207" s="1"/>
      <c r="K207"/>
    </row>
    <row r="208" spans="1:11">
      <c r="A208" s="22">
        <v>206</v>
      </c>
      <c r="B208" s="4">
        <f t="shared" si="16"/>
        <v>37175.25</v>
      </c>
      <c r="C208" s="4">
        <f t="shared" si="17"/>
        <v>27831.25</v>
      </c>
      <c r="D208" s="2"/>
      <c r="H208" s="1"/>
      <c r="K208"/>
    </row>
    <row r="209" spans="1:11">
      <c r="A209" s="22">
        <v>207</v>
      </c>
      <c r="B209" s="4">
        <f t="shared" si="16"/>
        <v>37211.75</v>
      </c>
      <c r="C209" s="4">
        <f t="shared" si="17"/>
        <v>27831.25</v>
      </c>
      <c r="D209" s="2"/>
      <c r="H209" s="1"/>
      <c r="K209"/>
    </row>
    <row r="210" spans="1:11">
      <c r="A210" s="22">
        <v>208</v>
      </c>
      <c r="B210" s="4">
        <f t="shared" si="16"/>
        <v>37248.25</v>
      </c>
      <c r="C210" s="4">
        <f t="shared" si="17"/>
        <v>27831.25</v>
      </c>
      <c r="D210" s="2"/>
      <c r="H210" s="1"/>
      <c r="K210"/>
    </row>
    <row r="211" spans="1:11">
      <c r="A211" s="22">
        <v>209</v>
      </c>
      <c r="B211" s="4">
        <f t="shared" si="16"/>
        <v>37284.75</v>
      </c>
      <c r="C211" s="4">
        <f t="shared" si="17"/>
        <v>27831.25</v>
      </c>
      <c r="D211" s="2"/>
      <c r="H211" s="1"/>
      <c r="K211"/>
    </row>
    <row r="212" spans="1:11">
      <c r="A212" s="22">
        <v>210</v>
      </c>
      <c r="B212" s="4">
        <f t="shared" si="16"/>
        <v>37321.25</v>
      </c>
      <c r="C212" s="4">
        <f t="shared" si="17"/>
        <v>27831.25</v>
      </c>
      <c r="D212" s="2"/>
      <c r="H212" s="1"/>
      <c r="K212"/>
    </row>
    <row r="213" spans="1:11">
      <c r="A213" s="22">
        <v>211</v>
      </c>
      <c r="B213" s="4">
        <f t="shared" si="16"/>
        <v>37357.75</v>
      </c>
      <c r="C213" s="4">
        <f t="shared" si="17"/>
        <v>27831.25</v>
      </c>
      <c r="D213" s="2"/>
      <c r="H213" s="1"/>
      <c r="K213"/>
    </row>
    <row r="214" spans="1:11">
      <c r="A214" s="22">
        <v>212</v>
      </c>
      <c r="B214" s="4">
        <f t="shared" si="16"/>
        <v>37394.25</v>
      </c>
      <c r="C214" s="4">
        <f t="shared" si="17"/>
        <v>27831.25</v>
      </c>
      <c r="D214" s="2"/>
      <c r="H214" s="1"/>
      <c r="K214"/>
    </row>
    <row r="215" spans="1:11">
      <c r="A215" s="22">
        <v>213</v>
      </c>
      <c r="B215" s="4">
        <f t="shared" si="16"/>
        <v>37430.75</v>
      </c>
      <c r="C215" s="4">
        <f t="shared" si="17"/>
        <v>27831.25</v>
      </c>
      <c r="D215" s="2"/>
      <c r="H215" s="1"/>
      <c r="K215"/>
    </row>
    <row r="216" spans="1:11">
      <c r="A216" s="22">
        <v>214</v>
      </c>
      <c r="B216" s="4">
        <f t="shared" si="16"/>
        <v>37467.25</v>
      </c>
      <c r="C216" s="4">
        <f t="shared" si="17"/>
        <v>27831.25</v>
      </c>
      <c r="D216" s="2"/>
      <c r="H216" s="1"/>
      <c r="K216"/>
    </row>
    <row r="217" spans="1:11">
      <c r="A217" s="22">
        <v>215</v>
      </c>
      <c r="B217" s="4">
        <f t="shared" si="16"/>
        <v>37503.75</v>
      </c>
      <c r="C217" s="4">
        <f t="shared" si="17"/>
        <v>27831.25</v>
      </c>
      <c r="D217" s="2"/>
      <c r="H217" s="1"/>
      <c r="K217"/>
    </row>
    <row r="218" spans="1:11">
      <c r="A218" s="22">
        <v>216</v>
      </c>
      <c r="B218" s="4">
        <f t="shared" si="16"/>
        <v>37540.25</v>
      </c>
      <c r="C218" s="4">
        <f t="shared" si="17"/>
        <v>27831.25</v>
      </c>
      <c r="D218" s="2"/>
      <c r="H218" s="1"/>
      <c r="K218"/>
    </row>
    <row r="219" spans="1:11">
      <c r="A219" s="22">
        <v>217</v>
      </c>
      <c r="B219" s="4">
        <f t="shared" si="16"/>
        <v>37576.75</v>
      </c>
      <c r="C219" s="4">
        <f t="shared" si="17"/>
        <v>27831.25</v>
      </c>
      <c r="D219" s="2"/>
      <c r="H219" s="1"/>
      <c r="K219"/>
    </row>
    <row r="220" spans="1:11">
      <c r="A220" s="22">
        <v>218</v>
      </c>
      <c r="B220" s="4">
        <f t="shared" si="16"/>
        <v>37613.25</v>
      </c>
      <c r="C220" s="4">
        <f t="shared" si="17"/>
        <v>27831.25</v>
      </c>
      <c r="D220" s="2"/>
      <c r="H220" s="1"/>
      <c r="K220"/>
    </row>
    <row r="221" spans="1:11">
      <c r="A221" s="22">
        <v>219</v>
      </c>
      <c r="B221" s="4">
        <f t="shared" si="16"/>
        <v>37649.75</v>
      </c>
      <c r="C221" s="4">
        <f t="shared" si="17"/>
        <v>27831.25</v>
      </c>
      <c r="D221" s="2"/>
      <c r="H221" s="1"/>
      <c r="K221"/>
    </row>
    <row r="222" spans="1:11">
      <c r="A222" s="22">
        <v>220</v>
      </c>
      <c r="B222" s="4">
        <f t="shared" si="16"/>
        <v>37686.25</v>
      </c>
      <c r="C222" s="4">
        <f t="shared" si="17"/>
        <v>27831.25</v>
      </c>
      <c r="D222" s="2"/>
      <c r="H222" s="1"/>
      <c r="K222"/>
    </row>
    <row r="223" spans="1:11">
      <c r="A223" s="22">
        <v>221</v>
      </c>
      <c r="B223" s="4">
        <f t="shared" si="16"/>
        <v>37722.75</v>
      </c>
      <c r="C223" s="4">
        <f t="shared" si="17"/>
        <v>27831.25</v>
      </c>
      <c r="D223" s="2"/>
      <c r="H223" s="1"/>
      <c r="K223"/>
    </row>
    <row r="224" spans="1:11">
      <c r="A224" s="22">
        <v>222</v>
      </c>
      <c r="B224" s="4">
        <f t="shared" si="16"/>
        <v>37759.25</v>
      </c>
      <c r="C224" s="4">
        <f t="shared" si="17"/>
        <v>27831.25</v>
      </c>
      <c r="D224" s="2"/>
      <c r="H224" s="1"/>
      <c r="K224"/>
    </row>
    <row r="225" spans="1:11">
      <c r="A225" s="22">
        <v>223</v>
      </c>
      <c r="B225" s="4">
        <f t="shared" si="16"/>
        <v>37795.75</v>
      </c>
      <c r="C225" s="4">
        <f t="shared" si="17"/>
        <v>27831.25</v>
      </c>
      <c r="D225" s="2"/>
      <c r="H225" s="1"/>
      <c r="K225"/>
    </row>
    <row r="226" spans="1:11">
      <c r="A226" s="22">
        <v>224</v>
      </c>
      <c r="B226" s="4">
        <f t="shared" si="16"/>
        <v>37832.25</v>
      </c>
      <c r="C226" s="4">
        <f t="shared" si="17"/>
        <v>27831.25</v>
      </c>
      <c r="D226" s="2"/>
      <c r="H226" s="1"/>
      <c r="K226"/>
    </row>
    <row r="227" spans="1:11">
      <c r="A227" s="22">
        <v>225</v>
      </c>
      <c r="B227" s="4">
        <f t="shared" si="16"/>
        <v>37868.75</v>
      </c>
      <c r="C227" s="4">
        <f t="shared" si="17"/>
        <v>27831.25</v>
      </c>
      <c r="D227" s="2"/>
      <c r="H227" s="1"/>
      <c r="K227"/>
    </row>
    <row r="228" spans="1:11">
      <c r="A228" s="22">
        <v>226</v>
      </c>
      <c r="B228" s="4">
        <f t="shared" si="16"/>
        <v>37905.25</v>
      </c>
      <c r="C228" s="4">
        <f t="shared" si="17"/>
        <v>27831.25</v>
      </c>
      <c r="D228" s="2"/>
      <c r="H228" s="1"/>
      <c r="K228"/>
    </row>
    <row r="229" spans="1:11">
      <c r="A229" s="22">
        <v>227</v>
      </c>
      <c r="B229" s="4">
        <f t="shared" si="16"/>
        <v>37941.75</v>
      </c>
      <c r="C229" s="4">
        <f t="shared" si="17"/>
        <v>27831.25</v>
      </c>
      <c r="D229" s="2"/>
      <c r="H229" s="1"/>
      <c r="K229"/>
    </row>
    <row r="230" spans="1:11">
      <c r="A230" s="22">
        <v>228</v>
      </c>
      <c r="B230" s="4">
        <f t="shared" si="16"/>
        <v>37978.25</v>
      </c>
      <c r="C230" s="4">
        <f t="shared" si="17"/>
        <v>27831.25</v>
      </c>
      <c r="D230" s="2"/>
      <c r="H230" s="1"/>
      <c r="K230"/>
    </row>
    <row r="231" spans="1:11">
      <c r="A231" s="22">
        <v>229</v>
      </c>
      <c r="B231" s="4">
        <f t="shared" si="16"/>
        <v>38014.75</v>
      </c>
      <c r="C231" s="4">
        <f t="shared" si="17"/>
        <v>27831.25</v>
      </c>
      <c r="D231" s="2"/>
      <c r="H231" s="1"/>
      <c r="K231"/>
    </row>
    <row r="232" spans="1:11">
      <c r="A232" s="22">
        <v>230</v>
      </c>
      <c r="B232" s="4">
        <f t="shared" si="16"/>
        <v>38051.25</v>
      </c>
      <c r="C232" s="4">
        <f t="shared" si="17"/>
        <v>27831.25</v>
      </c>
      <c r="D232" s="2"/>
      <c r="H232" s="1"/>
      <c r="K232"/>
    </row>
    <row r="233" spans="1:11">
      <c r="A233" s="22">
        <v>231</v>
      </c>
      <c r="B233" s="4">
        <f t="shared" si="16"/>
        <v>38087.75</v>
      </c>
      <c r="C233" s="4">
        <f t="shared" si="17"/>
        <v>27831.25</v>
      </c>
      <c r="D233" s="2"/>
      <c r="H233" s="1"/>
      <c r="K233"/>
    </row>
    <row r="234" spans="1:11">
      <c r="A234" s="22">
        <v>232</v>
      </c>
      <c r="B234" s="4">
        <f t="shared" si="16"/>
        <v>38124.25</v>
      </c>
      <c r="C234" s="4">
        <f t="shared" si="17"/>
        <v>27831.25</v>
      </c>
      <c r="D234" s="2"/>
      <c r="H234" s="1"/>
      <c r="K234"/>
    </row>
    <row r="235" spans="1:11">
      <c r="A235" s="22">
        <v>233</v>
      </c>
      <c r="B235" s="4">
        <f t="shared" si="16"/>
        <v>38160.75</v>
      </c>
      <c r="C235" s="4">
        <f t="shared" si="17"/>
        <v>27831.25</v>
      </c>
      <c r="D235" s="2"/>
      <c r="H235" s="1"/>
      <c r="K235"/>
    </row>
    <row r="236" spans="1:11">
      <c r="A236" s="22">
        <v>234</v>
      </c>
      <c r="B236" s="4">
        <f t="shared" si="16"/>
        <v>38197.25</v>
      </c>
      <c r="C236" s="4">
        <f t="shared" si="17"/>
        <v>27831.25</v>
      </c>
      <c r="D236" s="2"/>
      <c r="H236" s="1"/>
      <c r="K236"/>
    </row>
    <row r="237" spans="1:11">
      <c r="A237" s="22">
        <v>235</v>
      </c>
      <c r="B237" s="4">
        <f t="shared" si="16"/>
        <v>38233.75</v>
      </c>
      <c r="C237" s="4">
        <f t="shared" si="17"/>
        <v>27831.25</v>
      </c>
      <c r="D237" s="2"/>
      <c r="H237" s="1"/>
      <c r="K237"/>
    </row>
    <row r="238" spans="1:11">
      <c r="A238" s="22">
        <v>236</v>
      </c>
      <c r="B238" s="4">
        <f t="shared" si="16"/>
        <v>38270.25</v>
      </c>
      <c r="C238" s="4">
        <f t="shared" si="17"/>
        <v>27831.25</v>
      </c>
      <c r="D238" s="2"/>
      <c r="H238" s="1"/>
      <c r="K238"/>
    </row>
    <row r="239" spans="1:11">
      <c r="A239" s="22">
        <v>237</v>
      </c>
      <c r="B239" s="4">
        <f t="shared" si="16"/>
        <v>38306.75</v>
      </c>
      <c r="C239" s="4">
        <f t="shared" si="17"/>
        <v>27831.25</v>
      </c>
      <c r="D239" s="2"/>
      <c r="H239" s="1"/>
      <c r="K239"/>
    </row>
    <row r="240" spans="1:11">
      <c r="A240" s="22">
        <v>238</v>
      </c>
      <c r="B240" s="4">
        <f t="shared" si="16"/>
        <v>38343.25</v>
      </c>
      <c r="C240" s="4">
        <f t="shared" si="17"/>
        <v>27831.25</v>
      </c>
      <c r="D240" s="2"/>
      <c r="H240" s="1"/>
      <c r="K240"/>
    </row>
    <row r="241" spans="1:11">
      <c r="A241" s="22">
        <v>239</v>
      </c>
      <c r="B241" s="4">
        <f t="shared" si="16"/>
        <v>38379.75</v>
      </c>
      <c r="C241" s="4">
        <f t="shared" si="17"/>
        <v>27831.25</v>
      </c>
      <c r="D241" s="2"/>
      <c r="H241" s="1"/>
      <c r="K241"/>
    </row>
    <row r="242" spans="1:11">
      <c r="A242" s="22">
        <v>240</v>
      </c>
      <c r="B242" s="4">
        <f t="shared" si="16"/>
        <v>38416.25</v>
      </c>
      <c r="C242" s="4">
        <f t="shared" si="17"/>
        <v>27831.25</v>
      </c>
      <c r="D242" s="2"/>
      <c r="H242" s="1"/>
      <c r="K242"/>
    </row>
    <row r="243" spans="1:11">
      <c r="A243" s="22">
        <v>241</v>
      </c>
      <c r="B243" s="4">
        <f t="shared" si="16"/>
        <v>38452.75</v>
      </c>
      <c r="C243" s="4">
        <f t="shared" si="17"/>
        <v>27831.25</v>
      </c>
      <c r="D243" s="2"/>
      <c r="H243" s="1"/>
      <c r="K243"/>
    </row>
    <row r="244" spans="1:11">
      <c r="A244" s="22">
        <v>242</v>
      </c>
      <c r="B244" s="4">
        <f t="shared" si="16"/>
        <v>38489.25</v>
      </c>
      <c r="C244" s="4">
        <f t="shared" si="17"/>
        <v>27831.25</v>
      </c>
      <c r="D244" s="2"/>
      <c r="H244" s="1"/>
      <c r="K244"/>
    </row>
    <row r="245" spans="1:11">
      <c r="A245" s="22">
        <v>243</v>
      </c>
      <c r="B245" s="4">
        <f t="shared" si="16"/>
        <v>38525.75</v>
      </c>
      <c r="C245" s="4">
        <f t="shared" si="17"/>
        <v>27831.25</v>
      </c>
      <c r="D245" s="2"/>
      <c r="H245" s="1"/>
      <c r="K245"/>
    </row>
    <row r="246" spans="1:11">
      <c r="A246" s="22">
        <v>244</v>
      </c>
      <c r="B246" s="4">
        <f t="shared" si="16"/>
        <v>38562.25</v>
      </c>
      <c r="C246" s="4">
        <f t="shared" si="17"/>
        <v>27831.25</v>
      </c>
      <c r="D246" s="2"/>
      <c r="H246" s="1"/>
      <c r="K246"/>
    </row>
    <row r="247" spans="1:11">
      <c r="A247" s="22">
        <v>245</v>
      </c>
      <c r="B247" s="4">
        <f t="shared" si="16"/>
        <v>38598.75</v>
      </c>
      <c r="C247" s="4">
        <f t="shared" si="17"/>
        <v>27831.25</v>
      </c>
      <c r="D247" s="2"/>
      <c r="H247" s="1"/>
      <c r="K247"/>
    </row>
    <row r="248" spans="1:11">
      <c r="A248" s="22">
        <v>246</v>
      </c>
      <c r="B248" s="4">
        <f t="shared" si="16"/>
        <v>38635.25</v>
      </c>
      <c r="C248" s="4">
        <f t="shared" si="17"/>
        <v>27831.25</v>
      </c>
      <c r="D248" s="2"/>
      <c r="H248" s="1"/>
      <c r="K248"/>
    </row>
    <row r="249" spans="1:11">
      <c r="A249" s="22">
        <v>247</v>
      </c>
      <c r="B249" s="4">
        <f t="shared" si="16"/>
        <v>38671.75</v>
      </c>
      <c r="C249" s="4">
        <f t="shared" si="17"/>
        <v>27831.25</v>
      </c>
      <c r="D249" s="2"/>
      <c r="H249" s="1"/>
      <c r="K249"/>
    </row>
    <row r="250" spans="1:11">
      <c r="A250" s="22">
        <v>248</v>
      </c>
      <c r="B250" s="4">
        <f t="shared" si="16"/>
        <v>38708.25</v>
      </c>
      <c r="C250" s="4">
        <f t="shared" si="17"/>
        <v>27831.25</v>
      </c>
      <c r="D250" s="2"/>
      <c r="H250" s="1"/>
      <c r="K250"/>
    </row>
    <row r="251" spans="1:11">
      <c r="A251" s="22">
        <v>249</v>
      </c>
      <c r="B251" s="4">
        <f t="shared" si="16"/>
        <v>38744.75</v>
      </c>
      <c r="C251" s="4">
        <f t="shared" si="17"/>
        <v>27831.25</v>
      </c>
      <c r="D251" s="2"/>
      <c r="H251" s="1"/>
      <c r="K251"/>
    </row>
    <row r="252" spans="1:11">
      <c r="A252" s="22">
        <v>250</v>
      </c>
      <c r="B252" s="4">
        <f t="shared" si="16"/>
        <v>38781.25</v>
      </c>
      <c r="C252" s="4">
        <f t="shared" si="17"/>
        <v>27831.25</v>
      </c>
      <c r="D252" s="2"/>
      <c r="H252" s="1"/>
      <c r="K252"/>
    </row>
    <row r="253" spans="1:11">
      <c r="A253" s="22">
        <v>251</v>
      </c>
      <c r="B253" s="4">
        <f t="shared" si="16"/>
        <v>38817.75</v>
      </c>
      <c r="C253" s="4">
        <f t="shared" si="17"/>
        <v>27831.25</v>
      </c>
      <c r="D253" s="2"/>
      <c r="H253" s="1"/>
      <c r="K253"/>
    </row>
    <row r="254" spans="1:11">
      <c r="A254" s="22">
        <v>252</v>
      </c>
      <c r="B254" s="4">
        <f t="shared" si="16"/>
        <v>38854.25</v>
      </c>
      <c r="C254" s="4">
        <f t="shared" si="17"/>
        <v>27831.25</v>
      </c>
      <c r="D254" s="2"/>
      <c r="H254" s="1"/>
      <c r="K254"/>
    </row>
    <row r="255" spans="1:11">
      <c r="A255" s="22">
        <v>253</v>
      </c>
      <c r="B255" s="4">
        <f t="shared" si="16"/>
        <v>38890.75</v>
      </c>
      <c r="C255" s="4">
        <f t="shared" si="17"/>
        <v>27831.25</v>
      </c>
      <c r="D255" s="2"/>
      <c r="H255" s="1"/>
      <c r="K255"/>
    </row>
    <row r="256" spans="1:11">
      <c r="A256" s="22">
        <v>254</v>
      </c>
      <c r="B256" s="4">
        <f t="shared" si="16"/>
        <v>38927.25</v>
      </c>
      <c r="C256" s="4">
        <f t="shared" si="17"/>
        <v>27831.25</v>
      </c>
      <c r="D256" s="2"/>
      <c r="H256" s="1"/>
      <c r="K256"/>
    </row>
    <row r="257" spans="1:11">
      <c r="A257" s="22">
        <v>255</v>
      </c>
      <c r="B257" s="4">
        <f t="shared" si="16"/>
        <v>38963.75</v>
      </c>
      <c r="C257" s="4">
        <f t="shared" si="17"/>
        <v>27831.25</v>
      </c>
      <c r="D257" s="2"/>
      <c r="H257" s="1"/>
      <c r="K257"/>
    </row>
    <row r="258" spans="1:11">
      <c r="A258" s="22">
        <v>256</v>
      </c>
      <c r="B258" s="4">
        <f t="shared" si="16"/>
        <v>39000.25</v>
      </c>
      <c r="C258" s="4">
        <f t="shared" si="17"/>
        <v>27831.25</v>
      </c>
      <c r="D258" s="2"/>
      <c r="H258" s="1"/>
      <c r="K258"/>
    </row>
    <row r="259" spans="1:11">
      <c r="A259" s="22">
        <v>257</v>
      </c>
      <c r="B259" s="4">
        <f t="shared" si="16"/>
        <v>39036.75</v>
      </c>
      <c r="C259" s="4">
        <f t="shared" si="17"/>
        <v>27831.25</v>
      </c>
      <c r="D259" s="2"/>
      <c r="H259" s="1"/>
      <c r="K259"/>
    </row>
    <row r="260" spans="1:11">
      <c r="A260" s="22">
        <v>258</v>
      </c>
      <c r="B260" s="4">
        <f t="shared" si="16"/>
        <v>39073.25</v>
      </c>
      <c r="C260" s="4">
        <f t="shared" si="17"/>
        <v>27831.25</v>
      </c>
      <c r="D260" s="2"/>
      <c r="H260" s="1"/>
      <c r="K260"/>
    </row>
    <row r="261" spans="1:11">
      <c r="A261" s="22">
        <v>259</v>
      </c>
      <c r="B261" s="4">
        <f t="shared" si="16"/>
        <v>39109.75</v>
      </c>
      <c r="C261" s="4">
        <f t="shared" si="17"/>
        <v>27831.25</v>
      </c>
      <c r="D261" s="2"/>
      <c r="H261" s="1"/>
      <c r="K261"/>
    </row>
    <row r="262" spans="1:11">
      <c r="A262" s="22">
        <v>260</v>
      </c>
      <c r="B262" s="4">
        <f t="shared" si="16"/>
        <v>39146.25</v>
      </c>
      <c r="C262" s="4">
        <f t="shared" si="17"/>
        <v>27831.25</v>
      </c>
      <c r="D262" s="2"/>
      <c r="H262" s="1"/>
      <c r="K262"/>
    </row>
    <row r="263" spans="1:11">
      <c r="A263" s="22">
        <v>261</v>
      </c>
      <c r="B263" s="4">
        <f t="shared" si="16"/>
        <v>39182.75</v>
      </c>
      <c r="C263" s="4">
        <f t="shared" si="17"/>
        <v>27831.25</v>
      </c>
      <c r="D263" s="2"/>
      <c r="H263" s="1"/>
      <c r="K263"/>
    </row>
    <row r="264" spans="1:11">
      <c r="A264" s="22">
        <v>262</v>
      </c>
      <c r="B264" s="4">
        <f t="shared" si="16"/>
        <v>39219.25</v>
      </c>
      <c r="C264" s="4">
        <f t="shared" si="17"/>
        <v>27831.25</v>
      </c>
      <c r="D264" s="2"/>
      <c r="H264" s="1"/>
      <c r="K264"/>
    </row>
    <row r="265" spans="1:11">
      <c r="A265" s="22">
        <v>263</v>
      </c>
      <c r="B265" s="4">
        <f t="shared" si="16"/>
        <v>39255.75</v>
      </c>
      <c r="C265" s="4">
        <f t="shared" si="17"/>
        <v>27831.25</v>
      </c>
      <c r="D265" s="2"/>
      <c r="H265" s="1"/>
      <c r="K265"/>
    </row>
    <row r="266" spans="1:11">
      <c r="A266" s="22">
        <v>264</v>
      </c>
      <c r="B266" s="4">
        <f t="shared" si="16"/>
        <v>39292.25</v>
      </c>
      <c r="C266" s="4">
        <f t="shared" si="17"/>
        <v>27831.25</v>
      </c>
      <c r="D266" s="2"/>
      <c r="H266" s="1"/>
      <c r="K266"/>
    </row>
    <row r="267" spans="1:11">
      <c r="A267" s="22">
        <v>265</v>
      </c>
      <c r="B267" s="4">
        <f t="shared" ref="B267:B330" si="18">($A267-200)*F$8*365+10*F$3*365+15*F$4*365+25*F$5*365+50*F$6*365+100*F$7*365</f>
        <v>39328.75</v>
      </c>
      <c r="C267" s="4">
        <f t="shared" ref="C267:C330" si="19">($A267-200)*G$8*365+10*G$3*365+15*G$4*365+25*G$5*365+50*G$6*365+100*G$7*365</f>
        <v>27831.25</v>
      </c>
      <c r="D267" s="2"/>
      <c r="H267" s="1"/>
      <c r="K267"/>
    </row>
    <row r="268" spans="1:11">
      <c r="A268" s="22">
        <v>266</v>
      </c>
      <c r="B268" s="4">
        <f t="shared" si="18"/>
        <v>39365.25</v>
      </c>
      <c r="C268" s="4">
        <f t="shared" si="19"/>
        <v>27831.25</v>
      </c>
      <c r="D268" s="2"/>
      <c r="H268" s="1"/>
      <c r="K268"/>
    </row>
    <row r="269" spans="1:11">
      <c r="A269" s="22">
        <v>267</v>
      </c>
      <c r="B269" s="4">
        <f t="shared" si="18"/>
        <v>39401.75</v>
      </c>
      <c r="C269" s="4">
        <f t="shared" si="19"/>
        <v>27831.25</v>
      </c>
      <c r="D269" s="2"/>
      <c r="H269" s="1"/>
      <c r="K269"/>
    </row>
    <row r="270" spans="1:11">
      <c r="A270" s="22">
        <v>268</v>
      </c>
      <c r="B270" s="4">
        <f t="shared" si="18"/>
        <v>39438.25</v>
      </c>
      <c r="C270" s="4">
        <f t="shared" si="19"/>
        <v>27831.25</v>
      </c>
      <c r="D270" s="2"/>
      <c r="H270" s="1"/>
      <c r="K270"/>
    </row>
    <row r="271" spans="1:11">
      <c r="A271" s="22">
        <v>269</v>
      </c>
      <c r="B271" s="4">
        <f t="shared" si="18"/>
        <v>39474.75</v>
      </c>
      <c r="C271" s="4">
        <f t="shared" si="19"/>
        <v>27831.25</v>
      </c>
      <c r="D271" s="2"/>
      <c r="H271" s="1"/>
      <c r="K271"/>
    </row>
    <row r="272" spans="1:11">
      <c r="A272" s="22">
        <v>270</v>
      </c>
      <c r="B272" s="4">
        <f t="shared" si="18"/>
        <v>39511.25</v>
      </c>
      <c r="C272" s="4">
        <f t="shared" si="19"/>
        <v>27831.25</v>
      </c>
      <c r="D272" s="2"/>
      <c r="H272" s="1"/>
      <c r="K272"/>
    </row>
    <row r="273" spans="1:11">
      <c r="A273" s="22">
        <v>271</v>
      </c>
      <c r="B273" s="4">
        <f t="shared" si="18"/>
        <v>39547.75</v>
      </c>
      <c r="C273" s="4">
        <f t="shared" si="19"/>
        <v>27831.25</v>
      </c>
      <c r="D273" s="2"/>
      <c r="H273" s="1"/>
      <c r="K273"/>
    </row>
    <row r="274" spans="1:11">
      <c r="A274" s="22">
        <v>272</v>
      </c>
      <c r="B274" s="4">
        <f t="shared" si="18"/>
        <v>39584.25</v>
      </c>
      <c r="C274" s="4">
        <f t="shared" si="19"/>
        <v>27831.25</v>
      </c>
      <c r="D274" s="2"/>
      <c r="H274" s="1"/>
      <c r="K274"/>
    </row>
    <row r="275" spans="1:11">
      <c r="A275" s="22">
        <v>273</v>
      </c>
      <c r="B275" s="4">
        <f t="shared" si="18"/>
        <v>39620.75</v>
      </c>
      <c r="C275" s="4">
        <f t="shared" si="19"/>
        <v>27831.25</v>
      </c>
      <c r="D275" s="2"/>
      <c r="H275" s="1"/>
      <c r="K275"/>
    </row>
    <row r="276" spans="1:11">
      <c r="A276" s="22">
        <v>274</v>
      </c>
      <c r="B276" s="4">
        <f t="shared" si="18"/>
        <v>39657.25</v>
      </c>
      <c r="C276" s="4">
        <f t="shared" si="19"/>
        <v>27831.25</v>
      </c>
      <c r="D276" s="2"/>
      <c r="H276" s="1"/>
      <c r="K276"/>
    </row>
    <row r="277" spans="1:11">
      <c r="A277" s="22">
        <v>275</v>
      </c>
      <c r="B277" s="4">
        <f t="shared" si="18"/>
        <v>39693.75</v>
      </c>
      <c r="C277" s="4">
        <f t="shared" si="19"/>
        <v>27831.25</v>
      </c>
      <c r="D277" s="2"/>
      <c r="H277" s="1"/>
      <c r="K277"/>
    </row>
    <row r="278" spans="1:11">
      <c r="A278" s="22">
        <v>276</v>
      </c>
      <c r="B278" s="4">
        <f t="shared" si="18"/>
        <v>39730.25</v>
      </c>
      <c r="C278" s="4">
        <f t="shared" si="19"/>
        <v>27831.25</v>
      </c>
      <c r="D278" s="2"/>
      <c r="H278" s="1"/>
      <c r="K278"/>
    </row>
    <row r="279" spans="1:11">
      <c r="A279" s="22">
        <v>277</v>
      </c>
      <c r="B279" s="4">
        <f t="shared" si="18"/>
        <v>39766.75</v>
      </c>
      <c r="C279" s="4">
        <f t="shared" si="19"/>
        <v>27831.25</v>
      </c>
      <c r="D279" s="2"/>
      <c r="H279" s="1"/>
      <c r="K279"/>
    </row>
    <row r="280" spans="1:11">
      <c r="A280" s="22">
        <v>278</v>
      </c>
      <c r="B280" s="4">
        <f t="shared" si="18"/>
        <v>39803.25</v>
      </c>
      <c r="C280" s="4">
        <f t="shared" si="19"/>
        <v>27831.25</v>
      </c>
      <c r="D280" s="2"/>
      <c r="H280" s="1"/>
      <c r="K280"/>
    </row>
    <row r="281" spans="1:11">
      <c r="A281" s="22">
        <v>279</v>
      </c>
      <c r="B281" s="4">
        <f t="shared" si="18"/>
        <v>39839.75</v>
      </c>
      <c r="C281" s="4">
        <f t="shared" si="19"/>
        <v>27831.25</v>
      </c>
      <c r="D281" s="2"/>
      <c r="H281" s="1"/>
      <c r="K281"/>
    </row>
    <row r="282" spans="1:11">
      <c r="A282" s="22">
        <v>280</v>
      </c>
      <c r="B282" s="4">
        <f t="shared" si="18"/>
        <v>39876.25</v>
      </c>
      <c r="C282" s="4">
        <f t="shared" si="19"/>
        <v>27831.25</v>
      </c>
      <c r="D282" s="2"/>
      <c r="H282" s="1"/>
      <c r="K282"/>
    </row>
    <row r="283" spans="1:11">
      <c r="A283" s="22">
        <v>281</v>
      </c>
      <c r="B283" s="4">
        <f t="shared" si="18"/>
        <v>39912.75</v>
      </c>
      <c r="C283" s="4">
        <f t="shared" si="19"/>
        <v>27831.25</v>
      </c>
      <c r="D283" s="2"/>
      <c r="H283" s="1"/>
      <c r="K283"/>
    </row>
    <row r="284" spans="1:11">
      <c r="A284" s="22">
        <v>282</v>
      </c>
      <c r="B284" s="4">
        <f t="shared" si="18"/>
        <v>39949.25</v>
      </c>
      <c r="C284" s="4">
        <f t="shared" si="19"/>
        <v>27831.25</v>
      </c>
      <c r="D284" s="2"/>
      <c r="H284" s="1"/>
      <c r="K284"/>
    </row>
    <row r="285" spans="1:11">
      <c r="A285" s="22">
        <v>283</v>
      </c>
      <c r="B285" s="4">
        <f t="shared" si="18"/>
        <v>39985.75</v>
      </c>
      <c r="C285" s="4">
        <f t="shared" si="19"/>
        <v>27831.25</v>
      </c>
      <c r="D285" s="2"/>
      <c r="H285" s="1"/>
      <c r="K285"/>
    </row>
    <row r="286" spans="1:11">
      <c r="A286" s="22">
        <v>284</v>
      </c>
      <c r="B286" s="4">
        <f t="shared" si="18"/>
        <v>40022.25</v>
      </c>
      <c r="C286" s="4">
        <f t="shared" si="19"/>
        <v>27831.25</v>
      </c>
      <c r="D286" s="2"/>
      <c r="H286" s="1"/>
      <c r="K286"/>
    </row>
    <row r="287" spans="1:11">
      <c r="A287" s="22">
        <v>285</v>
      </c>
      <c r="B287" s="4">
        <f t="shared" si="18"/>
        <v>40058.75</v>
      </c>
      <c r="C287" s="4">
        <f t="shared" si="19"/>
        <v>27831.25</v>
      </c>
      <c r="D287" s="2"/>
      <c r="H287" s="1"/>
      <c r="K287"/>
    </row>
    <row r="288" spans="1:11">
      <c r="A288" s="22">
        <v>286</v>
      </c>
      <c r="B288" s="4">
        <f t="shared" si="18"/>
        <v>40095.25</v>
      </c>
      <c r="C288" s="4">
        <f t="shared" si="19"/>
        <v>27831.25</v>
      </c>
      <c r="D288" s="2"/>
      <c r="H288" s="1"/>
      <c r="K288"/>
    </row>
    <row r="289" spans="1:11">
      <c r="A289" s="22">
        <v>287</v>
      </c>
      <c r="B289" s="4">
        <f t="shared" si="18"/>
        <v>40131.75</v>
      </c>
      <c r="C289" s="4">
        <f t="shared" si="19"/>
        <v>27831.25</v>
      </c>
      <c r="D289" s="2"/>
      <c r="H289" s="1"/>
      <c r="K289"/>
    </row>
    <row r="290" spans="1:11">
      <c r="A290" s="22">
        <v>288</v>
      </c>
      <c r="B290" s="4">
        <f t="shared" si="18"/>
        <v>40168.25</v>
      </c>
      <c r="C290" s="4">
        <f t="shared" si="19"/>
        <v>27831.25</v>
      </c>
      <c r="D290" s="2"/>
      <c r="H290" s="1"/>
      <c r="K290"/>
    </row>
    <row r="291" spans="1:11">
      <c r="A291" s="22">
        <v>289</v>
      </c>
      <c r="B291" s="4">
        <f t="shared" si="18"/>
        <v>40204.75</v>
      </c>
      <c r="C291" s="4">
        <f t="shared" si="19"/>
        <v>27831.25</v>
      </c>
      <c r="D291" s="2"/>
      <c r="H291" s="1"/>
      <c r="K291"/>
    </row>
    <row r="292" spans="1:11">
      <c r="A292" s="22">
        <v>290</v>
      </c>
      <c r="B292" s="4">
        <f t="shared" si="18"/>
        <v>40241.25</v>
      </c>
      <c r="C292" s="4">
        <f t="shared" si="19"/>
        <v>27831.25</v>
      </c>
      <c r="D292" s="2"/>
      <c r="H292" s="1"/>
      <c r="K292"/>
    </row>
    <row r="293" spans="1:11">
      <c r="A293" s="22">
        <v>291</v>
      </c>
      <c r="B293" s="4">
        <f t="shared" si="18"/>
        <v>40277.75</v>
      </c>
      <c r="C293" s="4">
        <f t="shared" si="19"/>
        <v>27831.25</v>
      </c>
      <c r="D293" s="2"/>
      <c r="H293" s="1"/>
      <c r="K293"/>
    </row>
    <row r="294" spans="1:11">
      <c r="A294" s="22">
        <v>292</v>
      </c>
      <c r="B294" s="4">
        <f t="shared" si="18"/>
        <v>40314.25</v>
      </c>
      <c r="C294" s="4">
        <f t="shared" si="19"/>
        <v>27831.25</v>
      </c>
      <c r="D294" s="2"/>
      <c r="H294" s="1"/>
      <c r="K294"/>
    </row>
    <row r="295" spans="1:11">
      <c r="A295" s="22">
        <v>293</v>
      </c>
      <c r="B295" s="4">
        <f t="shared" si="18"/>
        <v>40350.75</v>
      </c>
      <c r="C295" s="4">
        <f t="shared" si="19"/>
        <v>27831.25</v>
      </c>
      <c r="D295" s="2"/>
      <c r="H295" s="1"/>
      <c r="K295"/>
    </row>
    <row r="296" spans="1:11">
      <c r="A296" s="22">
        <v>294</v>
      </c>
      <c r="B296" s="4">
        <f t="shared" si="18"/>
        <v>40387.25</v>
      </c>
      <c r="C296" s="4">
        <f t="shared" si="19"/>
        <v>27831.25</v>
      </c>
      <c r="D296" s="2"/>
      <c r="H296" s="1"/>
      <c r="K296"/>
    </row>
    <row r="297" spans="1:11">
      <c r="A297" s="22">
        <v>295</v>
      </c>
      <c r="B297" s="4">
        <f t="shared" si="18"/>
        <v>40423.75</v>
      </c>
      <c r="C297" s="4">
        <f t="shared" si="19"/>
        <v>27831.25</v>
      </c>
      <c r="D297" s="2"/>
      <c r="H297" s="1"/>
      <c r="K297"/>
    </row>
    <row r="298" spans="1:11">
      <c r="A298" s="22">
        <v>296</v>
      </c>
      <c r="B298" s="4">
        <f t="shared" si="18"/>
        <v>40460.25</v>
      </c>
      <c r="C298" s="4">
        <f t="shared" si="19"/>
        <v>27831.25</v>
      </c>
      <c r="D298" s="2"/>
      <c r="H298" s="1"/>
      <c r="K298"/>
    </row>
    <row r="299" spans="1:11">
      <c r="A299" s="22">
        <v>297</v>
      </c>
      <c r="B299" s="4">
        <f t="shared" si="18"/>
        <v>40496.75</v>
      </c>
      <c r="C299" s="4">
        <f t="shared" si="19"/>
        <v>27831.25</v>
      </c>
      <c r="D299" s="2"/>
      <c r="H299" s="1"/>
      <c r="K299"/>
    </row>
    <row r="300" spans="1:11">
      <c r="A300" s="22">
        <v>298</v>
      </c>
      <c r="B300" s="4">
        <f t="shared" si="18"/>
        <v>40533.25</v>
      </c>
      <c r="C300" s="4">
        <f t="shared" si="19"/>
        <v>27831.25</v>
      </c>
      <c r="D300" s="2"/>
      <c r="H300" s="1"/>
      <c r="K300"/>
    </row>
    <row r="301" spans="1:11">
      <c r="A301" s="22">
        <v>299</v>
      </c>
      <c r="B301" s="4">
        <f t="shared" si="18"/>
        <v>40569.75</v>
      </c>
      <c r="C301" s="4">
        <f t="shared" si="19"/>
        <v>27831.25</v>
      </c>
      <c r="D301" s="2"/>
      <c r="H301" s="1"/>
      <c r="K301"/>
    </row>
    <row r="302" spans="1:11">
      <c r="A302" s="22">
        <v>300</v>
      </c>
      <c r="B302" s="4">
        <f t="shared" si="18"/>
        <v>40606.25</v>
      </c>
      <c r="C302" s="4">
        <f t="shared" si="19"/>
        <v>27831.25</v>
      </c>
      <c r="D302" s="2"/>
      <c r="H302" s="1"/>
      <c r="K302"/>
    </row>
    <row r="303" spans="1:11">
      <c r="A303" s="22">
        <v>301</v>
      </c>
      <c r="B303" s="4">
        <f t="shared" si="18"/>
        <v>40642.75</v>
      </c>
      <c r="C303" s="4">
        <f t="shared" si="19"/>
        <v>27831.25</v>
      </c>
      <c r="D303" s="2"/>
      <c r="H303" s="1"/>
      <c r="K303"/>
    </row>
    <row r="304" spans="1:11">
      <c r="A304" s="22">
        <v>302</v>
      </c>
      <c r="B304" s="4">
        <f t="shared" si="18"/>
        <v>40679.25</v>
      </c>
      <c r="C304" s="4">
        <f t="shared" si="19"/>
        <v>27831.25</v>
      </c>
      <c r="D304" s="2"/>
    </row>
    <row r="305" spans="1:4">
      <c r="A305" s="22">
        <v>303</v>
      </c>
      <c r="B305" s="4">
        <f t="shared" si="18"/>
        <v>40715.75</v>
      </c>
      <c r="C305" s="4">
        <f t="shared" si="19"/>
        <v>27831.25</v>
      </c>
      <c r="D305" s="2"/>
    </row>
    <row r="306" spans="1:4">
      <c r="A306" s="22">
        <v>304</v>
      </c>
      <c r="B306" s="4">
        <f t="shared" si="18"/>
        <v>40752.25</v>
      </c>
      <c r="C306" s="4">
        <f t="shared" si="19"/>
        <v>27831.25</v>
      </c>
      <c r="D306" s="2"/>
    </row>
    <row r="307" spans="1:4">
      <c r="A307" s="22">
        <v>305</v>
      </c>
      <c r="B307" s="4">
        <f t="shared" si="18"/>
        <v>40788.75</v>
      </c>
      <c r="C307" s="4">
        <f t="shared" si="19"/>
        <v>27831.25</v>
      </c>
      <c r="D307" s="2"/>
    </row>
    <row r="308" spans="1:4">
      <c r="A308" s="22">
        <v>306</v>
      </c>
      <c r="B308" s="4">
        <f t="shared" si="18"/>
        <v>40825.25</v>
      </c>
      <c r="C308" s="4">
        <f t="shared" si="19"/>
        <v>27831.25</v>
      </c>
      <c r="D308" s="2"/>
    </row>
    <row r="309" spans="1:4">
      <c r="A309" s="22">
        <v>307</v>
      </c>
      <c r="B309" s="4">
        <f t="shared" si="18"/>
        <v>40861.75</v>
      </c>
      <c r="C309" s="4">
        <f t="shared" si="19"/>
        <v>27831.25</v>
      </c>
      <c r="D309" s="2"/>
    </row>
    <row r="310" spans="1:4">
      <c r="A310" s="22">
        <v>308</v>
      </c>
      <c r="B310" s="4">
        <f t="shared" si="18"/>
        <v>40898.25</v>
      </c>
      <c r="C310" s="4">
        <f t="shared" si="19"/>
        <v>27831.25</v>
      </c>
      <c r="D310" s="2"/>
    </row>
    <row r="311" spans="1:4">
      <c r="A311" s="22">
        <v>309</v>
      </c>
      <c r="B311" s="4">
        <f t="shared" si="18"/>
        <v>40934.75</v>
      </c>
      <c r="C311" s="4">
        <f t="shared" si="19"/>
        <v>27831.25</v>
      </c>
      <c r="D311" s="2"/>
    </row>
    <row r="312" spans="1:4">
      <c r="A312" s="22">
        <v>310</v>
      </c>
      <c r="B312" s="4">
        <f t="shared" si="18"/>
        <v>40971.25</v>
      </c>
      <c r="C312" s="4">
        <f t="shared" si="19"/>
        <v>27831.25</v>
      </c>
      <c r="D312" s="2"/>
    </row>
    <row r="313" spans="1:4">
      <c r="A313" s="22">
        <v>311</v>
      </c>
      <c r="B313" s="4">
        <f t="shared" si="18"/>
        <v>41007.75</v>
      </c>
      <c r="C313" s="4">
        <f t="shared" si="19"/>
        <v>27831.25</v>
      </c>
      <c r="D313" s="2"/>
    </row>
    <row r="314" spans="1:4">
      <c r="A314" s="22">
        <v>312</v>
      </c>
      <c r="B314" s="4">
        <f t="shared" si="18"/>
        <v>41044.25</v>
      </c>
      <c r="C314" s="4">
        <f t="shared" si="19"/>
        <v>27831.25</v>
      </c>
      <c r="D314" s="2"/>
    </row>
    <row r="315" spans="1:4">
      <c r="A315" s="22">
        <v>313</v>
      </c>
      <c r="B315" s="4">
        <f t="shared" si="18"/>
        <v>41080.75</v>
      </c>
      <c r="C315" s="4">
        <f t="shared" si="19"/>
        <v>27831.25</v>
      </c>
      <c r="D315" s="2"/>
    </row>
    <row r="316" spans="1:4">
      <c r="A316" s="22">
        <v>314</v>
      </c>
      <c r="B316" s="4">
        <f t="shared" si="18"/>
        <v>41117.25</v>
      </c>
      <c r="C316" s="4">
        <f t="shared" si="19"/>
        <v>27831.25</v>
      </c>
      <c r="D316" s="2"/>
    </row>
    <row r="317" spans="1:4">
      <c r="A317" s="22">
        <v>315</v>
      </c>
      <c r="B317" s="4">
        <f t="shared" si="18"/>
        <v>41153.75</v>
      </c>
      <c r="C317" s="4">
        <f t="shared" si="19"/>
        <v>27831.25</v>
      </c>
      <c r="D317" s="2"/>
    </row>
    <row r="318" spans="1:4">
      <c r="A318" s="22">
        <v>316</v>
      </c>
      <c r="B318" s="4">
        <f t="shared" si="18"/>
        <v>41190.25</v>
      </c>
      <c r="C318" s="4">
        <f t="shared" si="19"/>
        <v>27831.25</v>
      </c>
      <c r="D318" s="2"/>
    </row>
    <row r="319" spans="1:4">
      <c r="A319" s="22">
        <v>317</v>
      </c>
      <c r="B319" s="4">
        <f t="shared" si="18"/>
        <v>41226.75</v>
      </c>
      <c r="C319" s="4">
        <f t="shared" si="19"/>
        <v>27831.25</v>
      </c>
      <c r="D319" s="2"/>
    </row>
    <row r="320" spans="1:4">
      <c r="A320" s="22">
        <v>318</v>
      </c>
      <c r="B320" s="4">
        <f t="shared" si="18"/>
        <v>41263.25</v>
      </c>
      <c r="C320" s="4">
        <f t="shared" si="19"/>
        <v>27831.25</v>
      </c>
      <c r="D320" s="2"/>
    </row>
    <row r="321" spans="1:4">
      <c r="A321" s="22">
        <v>319</v>
      </c>
      <c r="B321" s="4">
        <f t="shared" si="18"/>
        <v>41299.75</v>
      </c>
      <c r="C321" s="4">
        <f t="shared" si="19"/>
        <v>27831.25</v>
      </c>
      <c r="D321" s="2"/>
    </row>
    <row r="322" spans="1:4">
      <c r="A322" s="22">
        <v>320</v>
      </c>
      <c r="B322" s="4">
        <f t="shared" si="18"/>
        <v>41336.25</v>
      </c>
      <c r="C322" s="4">
        <f t="shared" si="19"/>
        <v>27831.25</v>
      </c>
      <c r="D322" s="2"/>
    </row>
    <row r="323" spans="1:4">
      <c r="A323" s="22">
        <v>321</v>
      </c>
      <c r="B323" s="4">
        <f t="shared" si="18"/>
        <v>41372.75</v>
      </c>
      <c r="C323" s="4">
        <f t="shared" si="19"/>
        <v>27831.25</v>
      </c>
      <c r="D323" s="2"/>
    </row>
    <row r="324" spans="1:4">
      <c r="A324" s="22">
        <v>322</v>
      </c>
      <c r="B324" s="4">
        <f t="shared" si="18"/>
        <v>41409.25</v>
      </c>
      <c r="C324" s="4">
        <f t="shared" si="19"/>
        <v>27831.25</v>
      </c>
      <c r="D324" s="2"/>
    </row>
    <row r="325" spans="1:4">
      <c r="A325" s="22">
        <v>323</v>
      </c>
      <c r="B325" s="4">
        <f t="shared" si="18"/>
        <v>41445.75</v>
      </c>
      <c r="C325" s="4">
        <f t="shared" si="19"/>
        <v>27831.25</v>
      </c>
      <c r="D325" s="2"/>
    </row>
    <row r="326" spans="1:4">
      <c r="A326" s="22">
        <v>324</v>
      </c>
      <c r="B326" s="4">
        <f t="shared" si="18"/>
        <v>41482.25</v>
      </c>
      <c r="C326" s="4">
        <f t="shared" si="19"/>
        <v>27831.25</v>
      </c>
      <c r="D326" s="2"/>
    </row>
    <row r="327" spans="1:4">
      <c r="A327" s="22">
        <v>325</v>
      </c>
      <c r="B327" s="4">
        <f t="shared" si="18"/>
        <v>41518.75</v>
      </c>
      <c r="C327" s="4">
        <f t="shared" si="19"/>
        <v>27831.25</v>
      </c>
      <c r="D327" s="2"/>
    </row>
    <row r="328" spans="1:4">
      <c r="A328" s="22">
        <v>326</v>
      </c>
      <c r="B328" s="4">
        <f t="shared" si="18"/>
        <v>41555.25</v>
      </c>
      <c r="C328" s="4">
        <f t="shared" si="19"/>
        <v>27831.25</v>
      </c>
      <c r="D328" s="2"/>
    </row>
    <row r="329" spans="1:4">
      <c r="A329" s="22">
        <v>327</v>
      </c>
      <c r="B329" s="4">
        <f t="shared" si="18"/>
        <v>41591.75</v>
      </c>
      <c r="C329" s="4">
        <f t="shared" si="19"/>
        <v>27831.25</v>
      </c>
      <c r="D329" s="2"/>
    </row>
    <row r="330" spans="1:4">
      <c r="A330" s="22">
        <v>328</v>
      </c>
      <c r="B330" s="4">
        <f t="shared" si="18"/>
        <v>41628.25</v>
      </c>
      <c r="C330" s="4">
        <f t="shared" si="19"/>
        <v>27831.25</v>
      </c>
      <c r="D330" s="2"/>
    </row>
    <row r="331" spans="1:4">
      <c r="A331" s="22">
        <v>329</v>
      </c>
      <c r="B331" s="4">
        <f t="shared" ref="B331:B394" si="20">($A331-200)*F$8*365+10*F$3*365+15*F$4*365+25*F$5*365+50*F$6*365+100*F$7*365</f>
        <v>41664.75</v>
      </c>
      <c r="C331" s="4">
        <f t="shared" ref="C331:C394" si="21">($A331-200)*G$8*365+10*G$3*365+15*G$4*365+25*G$5*365+50*G$6*365+100*G$7*365</f>
        <v>27831.25</v>
      </c>
      <c r="D331" s="2"/>
    </row>
    <row r="332" spans="1:4">
      <c r="A332" s="22">
        <v>330</v>
      </c>
      <c r="B332" s="4">
        <f t="shared" si="20"/>
        <v>41701.25</v>
      </c>
      <c r="C332" s="4">
        <f t="shared" si="21"/>
        <v>27831.25</v>
      </c>
      <c r="D332" s="2"/>
    </row>
    <row r="333" spans="1:4">
      <c r="A333" s="22">
        <v>331</v>
      </c>
      <c r="B333" s="4">
        <f t="shared" si="20"/>
        <v>41737.75</v>
      </c>
      <c r="C333" s="4">
        <f t="shared" si="21"/>
        <v>27831.25</v>
      </c>
      <c r="D333" s="2"/>
    </row>
    <row r="334" spans="1:4">
      <c r="A334" s="22">
        <v>332</v>
      </c>
      <c r="B334" s="4">
        <f t="shared" si="20"/>
        <v>41774.25</v>
      </c>
      <c r="C334" s="4">
        <f t="shared" si="21"/>
        <v>27831.25</v>
      </c>
      <c r="D334" s="2"/>
    </row>
    <row r="335" spans="1:4">
      <c r="A335" s="22">
        <v>333</v>
      </c>
      <c r="B335" s="4">
        <f t="shared" si="20"/>
        <v>41810.75</v>
      </c>
      <c r="C335" s="4">
        <f t="shared" si="21"/>
        <v>27831.25</v>
      </c>
      <c r="D335" s="2"/>
    </row>
    <row r="336" spans="1:4">
      <c r="A336" s="22">
        <v>334</v>
      </c>
      <c r="B336" s="4">
        <f t="shared" si="20"/>
        <v>41847.25</v>
      </c>
      <c r="C336" s="4">
        <f t="shared" si="21"/>
        <v>27831.25</v>
      </c>
      <c r="D336" s="2"/>
    </row>
    <row r="337" spans="1:4">
      <c r="A337" s="22">
        <v>335</v>
      </c>
      <c r="B337" s="4">
        <f t="shared" si="20"/>
        <v>41883.75</v>
      </c>
      <c r="C337" s="4">
        <f t="shared" si="21"/>
        <v>27831.25</v>
      </c>
      <c r="D337" s="2"/>
    </row>
    <row r="338" spans="1:4">
      <c r="A338" s="22">
        <v>336</v>
      </c>
      <c r="B338" s="4">
        <f t="shared" si="20"/>
        <v>41920.25</v>
      </c>
      <c r="C338" s="4">
        <f t="shared" si="21"/>
        <v>27831.25</v>
      </c>
      <c r="D338" s="2"/>
    </row>
    <row r="339" spans="1:4">
      <c r="A339" s="22">
        <v>337</v>
      </c>
      <c r="B339" s="4">
        <f t="shared" si="20"/>
        <v>41956.75</v>
      </c>
      <c r="C339" s="4">
        <f t="shared" si="21"/>
        <v>27831.25</v>
      </c>
      <c r="D339" s="2"/>
    </row>
    <row r="340" spans="1:4">
      <c r="A340" s="22">
        <v>338</v>
      </c>
      <c r="B340" s="4">
        <f t="shared" si="20"/>
        <v>41993.25</v>
      </c>
      <c r="C340" s="4">
        <f t="shared" si="21"/>
        <v>27831.25</v>
      </c>
      <c r="D340" s="2"/>
    </row>
    <row r="341" spans="1:4">
      <c r="A341" s="22">
        <v>339</v>
      </c>
      <c r="B341" s="4">
        <f t="shared" si="20"/>
        <v>42029.75</v>
      </c>
      <c r="C341" s="4">
        <f t="shared" si="21"/>
        <v>27831.25</v>
      </c>
      <c r="D341" s="2"/>
    </row>
    <row r="342" spans="1:4">
      <c r="A342" s="22">
        <v>340</v>
      </c>
      <c r="B342" s="4">
        <f t="shared" si="20"/>
        <v>42066.25</v>
      </c>
      <c r="C342" s="4">
        <f t="shared" si="21"/>
        <v>27831.25</v>
      </c>
      <c r="D342" s="2"/>
    </row>
    <row r="343" spans="1:4">
      <c r="A343" s="22">
        <v>341</v>
      </c>
      <c r="B343" s="4">
        <f t="shared" si="20"/>
        <v>42102.75</v>
      </c>
      <c r="C343" s="4">
        <f t="shared" si="21"/>
        <v>27831.25</v>
      </c>
      <c r="D343" s="2"/>
    </row>
    <row r="344" spans="1:4">
      <c r="A344" s="22">
        <v>342</v>
      </c>
      <c r="B344" s="4">
        <f t="shared" si="20"/>
        <v>42139.25</v>
      </c>
      <c r="C344" s="4">
        <f t="shared" si="21"/>
        <v>27831.25</v>
      </c>
      <c r="D344" s="2"/>
    </row>
    <row r="345" spans="1:4">
      <c r="A345" s="22">
        <v>343</v>
      </c>
      <c r="B345" s="4">
        <f t="shared" si="20"/>
        <v>42175.75</v>
      </c>
      <c r="C345" s="4">
        <f t="shared" si="21"/>
        <v>27831.25</v>
      </c>
      <c r="D345" s="2"/>
    </row>
    <row r="346" spans="1:4">
      <c r="A346" s="22">
        <v>344</v>
      </c>
      <c r="B346" s="4">
        <f t="shared" si="20"/>
        <v>42212.25</v>
      </c>
      <c r="C346" s="4">
        <f t="shared" si="21"/>
        <v>27831.25</v>
      </c>
      <c r="D346" s="2"/>
    </row>
    <row r="347" spans="1:4">
      <c r="A347" s="22">
        <v>345</v>
      </c>
      <c r="B347" s="4">
        <f t="shared" si="20"/>
        <v>42248.75</v>
      </c>
      <c r="C347" s="4">
        <f t="shared" si="21"/>
        <v>27831.25</v>
      </c>
      <c r="D347" s="2"/>
    </row>
    <row r="348" spans="1:4">
      <c r="A348" s="22">
        <v>346</v>
      </c>
      <c r="B348" s="4">
        <f t="shared" si="20"/>
        <v>42285.25</v>
      </c>
      <c r="C348" s="4">
        <f t="shared" si="21"/>
        <v>27831.25</v>
      </c>
      <c r="D348" s="2"/>
    </row>
    <row r="349" spans="1:4">
      <c r="A349" s="22">
        <v>347</v>
      </c>
      <c r="B349" s="4">
        <f t="shared" si="20"/>
        <v>42321.75</v>
      </c>
      <c r="C349" s="4">
        <f t="shared" si="21"/>
        <v>27831.25</v>
      </c>
      <c r="D349" s="2"/>
    </row>
    <row r="350" spans="1:4">
      <c r="A350" s="22">
        <v>348</v>
      </c>
      <c r="B350" s="4">
        <f t="shared" si="20"/>
        <v>42358.25</v>
      </c>
      <c r="C350" s="4">
        <f t="shared" si="21"/>
        <v>27831.25</v>
      </c>
      <c r="D350" s="2"/>
    </row>
    <row r="351" spans="1:4">
      <c r="A351" s="22">
        <v>349</v>
      </c>
      <c r="B351" s="4">
        <f t="shared" si="20"/>
        <v>42394.75</v>
      </c>
      <c r="C351" s="4">
        <f t="shared" si="21"/>
        <v>27831.25</v>
      </c>
      <c r="D351" s="2"/>
    </row>
    <row r="352" spans="1:4">
      <c r="A352" s="22">
        <v>350</v>
      </c>
      <c r="B352" s="4">
        <f t="shared" si="20"/>
        <v>42431.25</v>
      </c>
      <c r="C352" s="4">
        <f t="shared" si="21"/>
        <v>27831.25</v>
      </c>
      <c r="D352" s="2"/>
    </row>
    <row r="353" spans="1:4">
      <c r="A353" s="22">
        <v>351</v>
      </c>
      <c r="B353" s="4">
        <f t="shared" si="20"/>
        <v>42467.75</v>
      </c>
      <c r="C353" s="4">
        <f t="shared" si="21"/>
        <v>27831.25</v>
      </c>
      <c r="D353" s="2"/>
    </row>
    <row r="354" spans="1:4">
      <c r="A354" s="22">
        <v>352</v>
      </c>
      <c r="B354" s="4">
        <f t="shared" si="20"/>
        <v>42504.25</v>
      </c>
      <c r="C354" s="4">
        <f t="shared" si="21"/>
        <v>27831.25</v>
      </c>
      <c r="D354" s="2"/>
    </row>
    <row r="355" spans="1:4">
      <c r="A355" s="22">
        <v>353</v>
      </c>
      <c r="B355" s="4">
        <f t="shared" si="20"/>
        <v>42540.75</v>
      </c>
      <c r="C355" s="4">
        <f t="shared" si="21"/>
        <v>27831.25</v>
      </c>
      <c r="D355" s="2"/>
    </row>
    <row r="356" spans="1:4">
      <c r="A356" s="22">
        <v>354</v>
      </c>
      <c r="B356" s="4">
        <f t="shared" si="20"/>
        <v>42577.25</v>
      </c>
      <c r="C356" s="4">
        <f t="shared" si="21"/>
        <v>27831.25</v>
      </c>
      <c r="D356" s="2"/>
    </row>
    <row r="357" spans="1:4">
      <c r="A357" s="22">
        <v>355</v>
      </c>
      <c r="B357" s="4">
        <f t="shared" si="20"/>
        <v>42613.75</v>
      </c>
      <c r="C357" s="4">
        <f t="shared" si="21"/>
        <v>27831.25</v>
      </c>
      <c r="D357" s="2"/>
    </row>
    <row r="358" spans="1:4">
      <c r="A358" s="22">
        <v>356</v>
      </c>
      <c r="B358" s="4">
        <f t="shared" si="20"/>
        <v>42650.25</v>
      </c>
      <c r="C358" s="4">
        <f t="shared" si="21"/>
        <v>27831.25</v>
      </c>
      <c r="D358" s="2"/>
    </row>
    <row r="359" spans="1:4">
      <c r="A359" s="22">
        <v>357</v>
      </c>
      <c r="B359" s="4">
        <f t="shared" si="20"/>
        <v>42686.75</v>
      </c>
      <c r="C359" s="4">
        <f t="shared" si="21"/>
        <v>27831.25</v>
      </c>
      <c r="D359" s="2"/>
    </row>
    <row r="360" spans="1:4">
      <c r="A360" s="22">
        <v>358</v>
      </c>
      <c r="B360" s="4">
        <f t="shared" si="20"/>
        <v>42723.25</v>
      </c>
      <c r="C360" s="4">
        <f t="shared" si="21"/>
        <v>27831.25</v>
      </c>
      <c r="D360" s="2"/>
    </row>
    <row r="361" spans="1:4">
      <c r="A361" s="22">
        <v>359</v>
      </c>
      <c r="B361" s="4">
        <f t="shared" si="20"/>
        <v>42759.75</v>
      </c>
      <c r="C361" s="4">
        <f t="shared" si="21"/>
        <v>27831.25</v>
      </c>
      <c r="D361" s="2"/>
    </row>
    <row r="362" spans="1:4">
      <c r="A362" s="22">
        <v>360</v>
      </c>
      <c r="B362" s="4">
        <f t="shared" si="20"/>
        <v>42796.25</v>
      </c>
      <c r="C362" s="4">
        <f t="shared" si="21"/>
        <v>27831.25</v>
      </c>
      <c r="D362" s="2"/>
    </row>
    <row r="363" spans="1:4">
      <c r="A363" s="22">
        <v>361</v>
      </c>
      <c r="B363" s="4">
        <f t="shared" si="20"/>
        <v>42832.75</v>
      </c>
      <c r="C363" s="4">
        <f t="shared" si="21"/>
        <v>27831.25</v>
      </c>
      <c r="D363" s="2"/>
    </row>
    <row r="364" spans="1:4">
      <c r="A364" s="22">
        <v>362</v>
      </c>
      <c r="B364" s="4">
        <f t="shared" si="20"/>
        <v>42869.25</v>
      </c>
      <c r="C364" s="4">
        <f t="shared" si="21"/>
        <v>27831.25</v>
      </c>
      <c r="D364" s="2"/>
    </row>
    <row r="365" spans="1:4">
      <c r="A365" s="22">
        <v>363</v>
      </c>
      <c r="B365" s="4">
        <f t="shared" si="20"/>
        <v>42905.75</v>
      </c>
      <c r="C365" s="4">
        <f t="shared" si="21"/>
        <v>27831.25</v>
      </c>
      <c r="D365" s="2"/>
    </row>
    <row r="366" spans="1:4">
      <c r="A366" s="22">
        <v>364</v>
      </c>
      <c r="B366" s="4">
        <f t="shared" si="20"/>
        <v>42942.25</v>
      </c>
      <c r="C366" s="4">
        <f t="shared" si="21"/>
        <v>27831.25</v>
      </c>
      <c r="D366" s="2"/>
    </row>
    <row r="367" spans="1:4">
      <c r="A367" s="22">
        <v>365</v>
      </c>
      <c r="B367" s="4">
        <f t="shared" si="20"/>
        <v>42978.75</v>
      </c>
      <c r="C367" s="4">
        <f t="shared" si="21"/>
        <v>27831.25</v>
      </c>
      <c r="D367" s="2"/>
    </row>
    <row r="368" spans="1:4">
      <c r="A368" s="22">
        <v>366</v>
      </c>
      <c r="B368" s="4">
        <f t="shared" si="20"/>
        <v>43015.25</v>
      </c>
      <c r="C368" s="4">
        <f t="shared" si="21"/>
        <v>27831.25</v>
      </c>
      <c r="D368" s="2"/>
    </row>
    <row r="369" spans="1:4">
      <c r="A369" s="22">
        <v>367</v>
      </c>
      <c r="B369" s="4">
        <f t="shared" si="20"/>
        <v>43051.75</v>
      </c>
      <c r="C369" s="4">
        <f t="shared" si="21"/>
        <v>27831.25</v>
      </c>
      <c r="D369" s="2"/>
    </row>
    <row r="370" spans="1:4">
      <c r="A370" s="22">
        <v>368</v>
      </c>
      <c r="B370" s="4">
        <f t="shared" si="20"/>
        <v>43088.25</v>
      </c>
      <c r="C370" s="4">
        <f t="shared" si="21"/>
        <v>27831.25</v>
      </c>
      <c r="D370" s="2"/>
    </row>
    <row r="371" spans="1:4">
      <c r="A371" s="22">
        <v>369</v>
      </c>
      <c r="B371" s="4">
        <f t="shared" si="20"/>
        <v>43124.75</v>
      </c>
      <c r="C371" s="4">
        <f t="shared" si="21"/>
        <v>27831.25</v>
      </c>
      <c r="D371" s="2"/>
    </row>
    <row r="372" spans="1:4">
      <c r="A372" s="22">
        <v>370</v>
      </c>
      <c r="B372" s="4">
        <f t="shared" si="20"/>
        <v>43161.25</v>
      </c>
      <c r="C372" s="4">
        <f t="shared" si="21"/>
        <v>27831.25</v>
      </c>
      <c r="D372" s="2"/>
    </row>
    <row r="373" spans="1:4">
      <c r="A373" s="22">
        <v>371</v>
      </c>
      <c r="B373" s="4">
        <f t="shared" si="20"/>
        <v>43197.75</v>
      </c>
      <c r="C373" s="4">
        <f t="shared" si="21"/>
        <v>27831.25</v>
      </c>
      <c r="D373" s="2"/>
    </row>
    <row r="374" spans="1:4">
      <c r="A374" s="22">
        <v>372</v>
      </c>
      <c r="B374" s="4">
        <f t="shared" si="20"/>
        <v>43234.25</v>
      </c>
      <c r="C374" s="4">
        <f t="shared" si="21"/>
        <v>27831.25</v>
      </c>
      <c r="D374" s="2"/>
    </row>
    <row r="375" spans="1:4">
      <c r="A375" s="22">
        <v>373</v>
      </c>
      <c r="B375" s="4">
        <f t="shared" si="20"/>
        <v>43270.75</v>
      </c>
      <c r="C375" s="4">
        <f t="shared" si="21"/>
        <v>27831.25</v>
      </c>
      <c r="D375" s="2"/>
    </row>
    <row r="376" spans="1:4">
      <c r="A376" s="22">
        <v>374</v>
      </c>
      <c r="B376" s="4">
        <f t="shared" si="20"/>
        <v>43307.25</v>
      </c>
      <c r="C376" s="4">
        <f t="shared" si="21"/>
        <v>27831.25</v>
      </c>
      <c r="D376" s="2"/>
    </row>
    <row r="377" spans="1:4">
      <c r="A377" s="22">
        <v>375</v>
      </c>
      <c r="B377" s="4">
        <f t="shared" si="20"/>
        <v>43343.75</v>
      </c>
      <c r="C377" s="4">
        <f t="shared" si="21"/>
        <v>27831.25</v>
      </c>
      <c r="D377" s="2"/>
    </row>
    <row r="378" spans="1:4">
      <c r="A378" s="22">
        <v>376</v>
      </c>
      <c r="B378" s="4">
        <f t="shared" si="20"/>
        <v>43380.25</v>
      </c>
      <c r="C378" s="4">
        <f t="shared" si="21"/>
        <v>27831.25</v>
      </c>
      <c r="D378" s="2"/>
    </row>
    <row r="379" spans="1:4">
      <c r="A379" s="22">
        <v>377</v>
      </c>
      <c r="B379" s="4">
        <f t="shared" si="20"/>
        <v>43416.75</v>
      </c>
      <c r="C379" s="4">
        <f t="shared" si="21"/>
        <v>27831.25</v>
      </c>
      <c r="D379" s="2"/>
    </row>
    <row r="380" spans="1:4">
      <c r="A380" s="22">
        <v>378</v>
      </c>
      <c r="B380" s="4">
        <f t="shared" si="20"/>
        <v>43453.25</v>
      </c>
      <c r="C380" s="4">
        <f t="shared" si="21"/>
        <v>27831.25</v>
      </c>
      <c r="D380" s="2"/>
    </row>
    <row r="381" spans="1:4">
      <c r="A381" s="22">
        <v>379</v>
      </c>
      <c r="B381" s="4">
        <f t="shared" si="20"/>
        <v>43489.75</v>
      </c>
      <c r="C381" s="4">
        <f t="shared" si="21"/>
        <v>27831.25</v>
      </c>
      <c r="D381" s="2"/>
    </row>
    <row r="382" spans="1:4">
      <c r="A382" s="22">
        <v>380</v>
      </c>
      <c r="B382" s="4">
        <f t="shared" si="20"/>
        <v>43526.25</v>
      </c>
      <c r="C382" s="4">
        <f t="shared" si="21"/>
        <v>27831.25</v>
      </c>
      <c r="D382" s="2"/>
    </row>
    <row r="383" spans="1:4">
      <c r="A383" s="22">
        <v>381</v>
      </c>
      <c r="B383" s="4">
        <f t="shared" si="20"/>
        <v>43562.75</v>
      </c>
      <c r="C383" s="4">
        <f t="shared" si="21"/>
        <v>27831.25</v>
      </c>
      <c r="D383" s="2"/>
    </row>
    <row r="384" spans="1:4">
      <c r="A384" s="22">
        <v>382</v>
      </c>
      <c r="B384" s="4">
        <f t="shared" si="20"/>
        <v>43599.25</v>
      </c>
      <c r="C384" s="4">
        <f t="shared" si="21"/>
        <v>27831.25</v>
      </c>
      <c r="D384" s="2"/>
    </row>
    <row r="385" spans="1:4">
      <c r="A385" s="22">
        <v>383</v>
      </c>
      <c r="B385" s="4">
        <f t="shared" si="20"/>
        <v>43635.75</v>
      </c>
      <c r="C385" s="4">
        <f t="shared" si="21"/>
        <v>27831.25</v>
      </c>
      <c r="D385" s="2"/>
    </row>
    <row r="386" spans="1:4">
      <c r="A386" s="22">
        <v>384</v>
      </c>
      <c r="B386" s="4">
        <f t="shared" si="20"/>
        <v>43672.25</v>
      </c>
      <c r="C386" s="4">
        <f t="shared" si="21"/>
        <v>27831.25</v>
      </c>
      <c r="D386" s="2"/>
    </row>
    <row r="387" spans="1:4">
      <c r="A387" s="22">
        <v>385</v>
      </c>
      <c r="B387" s="4">
        <f t="shared" si="20"/>
        <v>43708.75</v>
      </c>
      <c r="C387" s="4">
        <f t="shared" si="21"/>
        <v>27831.25</v>
      </c>
      <c r="D387" s="2"/>
    </row>
    <row r="388" spans="1:4">
      <c r="A388" s="22">
        <v>386</v>
      </c>
      <c r="B388" s="4">
        <f t="shared" si="20"/>
        <v>43745.25</v>
      </c>
      <c r="C388" s="4">
        <f t="shared" si="21"/>
        <v>27831.25</v>
      </c>
      <c r="D388" s="2"/>
    </row>
    <row r="389" spans="1:4">
      <c r="A389" s="22">
        <v>387</v>
      </c>
      <c r="B389" s="4">
        <f t="shared" si="20"/>
        <v>43781.75</v>
      </c>
      <c r="C389" s="4">
        <f t="shared" si="21"/>
        <v>27831.25</v>
      </c>
      <c r="D389" s="2"/>
    </row>
    <row r="390" spans="1:4">
      <c r="A390" s="22">
        <v>388</v>
      </c>
      <c r="B390" s="4">
        <f t="shared" si="20"/>
        <v>43818.25</v>
      </c>
      <c r="C390" s="4">
        <f t="shared" si="21"/>
        <v>27831.25</v>
      </c>
      <c r="D390" s="2"/>
    </row>
    <row r="391" spans="1:4">
      <c r="A391" s="22">
        <v>389</v>
      </c>
      <c r="B391" s="4">
        <f t="shared" si="20"/>
        <v>43854.75</v>
      </c>
      <c r="C391" s="4">
        <f t="shared" si="21"/>
        <v>27831.25</v>
      </c>
      <c r="D391" s="2"/>
    </row>
    <row r="392" spans="1:4">
      <c r="A392" s="22">
        <v>390</v>
      </c>
      <c r="B392" s="4">
        <f t="shared" si="20"/>
        <v>43891.25</v>
      </c>
      <c r="C392" s="4">
        <f t="shared" si="21"/>
        <v>27831.25</v>
      </c>
      <c r="D392" s="2"/>
    </row>
    <row r="393" spans="1:4">
      <c r="A393" s="22">
        <v>391</v>
      </c>
      <c r="B393" s="4">
        <f t="shared" si="20"/>
        <v>43927.75</v>
      </c>
      <c r="C393" s="4">
        <f t="shared" si="21"/>
        <v>27831.25</v>
      </c>
      <c r="D393" s="2"/>
    </row>
    <row r="394" spans="1:4">
      <c r="A394" s="22">
        <v>392</v>
      </c>
      <c r="B394" s="4">
        <f t="shared" si="20"/>
        <v>43964.25</v>
      </c>
      <c r="C394" s="4">
        <f t="shared" si="21"/>
        <v>27831.25</v>
      </c>
      <c r="D394" s="2"/>
    </row>
    <row r="395" spans="1:4">
      <c r="A395" s="22">
        <v>393</v>
      </c>
      <c r="B395" s="4">
        <f t="shared" ref="B395:B420" si="22">($A395-200)*F$8*365+10*F$3*365+15*F$4*365+25*F$5*365+50*F$6*365+100*F$7*365</f>
        <v>44000.75</v>
      </c>
      <c r="C395" s="4">
        <f t="shared" ref="C395:C420" si="23">($A395-200)*G$8*365+10*G$3*365+15*G$4*365+25*G$5*365+50*G$6*365+100*G$7*365</f>
        <v>27831.25</v>
      </c>
      <c r="D395" s="2"/>
    </row>
    <row r="396" spans="1:4">
      <c r="A396" s="22">
        <v>394</v>
      </c>
      <c r="B396" s="4">
        <f t="shared" si="22"/>
        <v>44037.25</v>
      </c>
      <c r="C396" s="4">
        <f t="shared" si="23"/>
        <v>27831.25</v>
      </c>
      <c r="D396" s="2"/>
    </row>
    <row r="397" spans="1:4">
      <c r="A397" s="22">
        <v>395</v>
      </c>
      <c r="B397" s="4">
        <f t="shared" si="22"/>
        <v>44073.75</v>
      </c>
      <c r="C397" s="4">
        <f t="shared" si="23"/>
        <v>27831.25</v>
      </c>
      <c r="D397" s="2"/>
    </row>
    <row r="398" spans="1:4">
      <c r="A398" s="22">
        <v>396</v>
      </c>
      <c r="B398" s="4">
        <f t="shared" si="22"/>
        <v>44110.25</v>
      </c>
      <c r="C398" s="4">
        <f t="shared" si="23"/>
        <v>27831.25</v>
      </c>
      <c r="D398" s="2"/>
    </row>
    <row r="399" spans="1:4">
      <c r="A399" s="22">
        <v>397</v>
      </c>
      <c r="B399" s="4">
        <f t="shared" si="22"/>
        <v>44146.75</v>
      </c>
      <c r="C399" s="4">
        <f t="shared" si="23"/>
        <v>27831.25</v>
      </c>
      <c r="D399" s="2"/>
    </row>
    <row r="400" spans="1:4">
      <c r="A400" s="22">
        <v>398</v>
      </c>
      <c r="B400" s="4">
        <f t="shared" si="22"/>
        <v>44183.25</v>
      </c>
      <c r="C400" s="4">
        <f t="shared" si="23"/>
        <v>27831.25</v>
      </c>
      <c r="D400" s="2"/>
    </row>
    <row r="401" spans="1:4">
      <c r="A401" s="22">
        <v>399</v>
      </c>
      <c r="B401" s="4">
        <f t="shared" si="22"/>
        <v>44219.75</v>
      </c>
      <c r="C401" s="4">
        <f t="shared" si="23"/>
        <v>27831.25</v>
      </c>
      <c r="D401" s="2"/>
    </row>
    <row r="402" spans="1:4">
      <c r="A402" s="22">
        <v>400</v>
      </c>
      <c r="B402" s="4">
        <f t="shared" si="22"/>
        <v>44256.25</v>
      </c>
      <c r="C402" s="4">
        <f t="shared" si="23"/>
        <v>27831.25</v>
      </c>
      <c r="D402" s="2"/>
    </row>
    <row r="403" spans="1:4">
      <c r="A403" s="22">
        <v>401</v>
      </c>
      <c r="B403" s="4">
        <f t="shared" si="22"/>
        <v>44292.75</v>
      </c>
      <c r="C403" s="4">
        <f t="shared" si="23"/>
        <v>27831.25</v>
      </c>
      <c r="D403" s="2"/>
    </row>
    <row r="404" spans="1:4">
      <c r="A404" s="22">
        <v>402</v>
      </c>
      <c r="B404" s="4">
        <f t="shared" si="22"/>
        <v>44329.25</v>
      </c>
      <c r="C404" s="4">
        <f t="shared" si="23"/>
        <v>27831.25</v>
      </c>
      <c r="D404" s="2"/>
    </row>
    <row r="405" spans="1:4">
      <c r="A405" s="22">
        <v>403</v>
      </c>
      <c r="B405" s="4">
        <f t="shared" si="22"/>
        <v>44365.75</v>
      </c>
      <c r="C405" s="4">
        <f t="shared" si="23"/>
        <v>27831.25</v>
      </c>
      <c r="D405" s="2"/>
    </row>
    <row r="406" spans="1:4">
      <c r="A406" s="22">
        <v>404</v>
      </c>
      <c r="B406" s="4">
        <f t="shared" si="22"/>
        <v>44402.25</v>
      </c>
      <c r="C406" s="4">
        <f t="shared" si="23"/>
        <v>27831.25</v>
      </c>
      <c r="D406" s="2"/>
    </row>
    <row r="407" spans="1:4">
      <c r="A407" s="22">
        <v>405</v>
      </c>
      <c r="B407" s="4">
        <f t="shared" si="22"/>
        <v>44438.75</v>
      </c>
      <c r="C407" s="4">
        <f t="shared" si="23"/>
        <v>27831.25</v>
      </c>
      <c r="D407" s="2"/>
    </row>
    <row r="408" spans="1:4">
      <c r="A408" s="22">
        <v>406</v>
      </c>
      <c r="B408" s="4">
        <f t="shared" si="22"/>
        <v>44475.25</v>
      </c>
      <c r="C408" s="4">
        <f t="shared" si="23"/>
        <v>27831.25</v>
      </c>
      <c r="D408" s="2"/>
    </row>
    <row r="409" spans="1:4">
      <c r="A409" s="22">
        <v>407</v>
      </c>
      <c r="B409" s="4">
        <f t="shared" si="22"/>
        <v>44511.75</v>
      </c>
      <c r="C409" s="4">
        <f t="shared" si="23"/>
        <v>27831.25</v>
      </c>
      <c r="D409" s="2"/>
    </row>
    <row r="410" spans="1:4">
      <c r="A410" s="22">
        <v>408</v>
      </c>
      <c r="B410" s="4">
        <f t="shared" si="22"/>
        <v>44548.25</v>
      </c>
      <c r="C410" s="4">
        <f t="shared" si="23"/>
        <v>27831.25</v>
      </c>
      <c r="D410" s="2"/>
    </row>
    <row r="411" spans="1:4">
      <c r="A411" s="22">
        <v>409</v>
      </c>
      <c r="B411" s="4">
        <f t="shared" si="22"/>
        <v>44584.75</v>
      </c>
      <c r="C411" s="4">
        <f t="shared" si="23"/>
        <v>27831.25</v>
      </c>
      <c r="D411" s="2"/>
    </row>
    <row r="412" spans="1:4">
      <c r="A412" s="22">
        <v>410</v>
      </c>
      <c r="B412" s="4">
        <f t="shared" si="22"/>
        <v>44621.25</v>
      </c>
      <c r="C412" s="4">
        <f t="shared" si="23"/>
        <v>27831.25</v>
      </c>
      <c r="D412" s="2"/>
    </row>
    <row r="413" spans="1:4">
      <c r="A413" s="22">
        <v>411</v>
      </c>
      <c r="B413" s="4">
        <f t="shared" si="22"/>
        <v>44657.75</v>
      </c>
      <c r="C413" s="4">
        <f t="shared" si="23"/>
        <v>27831.25</v>
      </c>
      <c r="D413" s="2"/>
    </row>
    <row r="414" spans="1:4">
      <c r="A414" s="22">
        <v>412</v>
      </c>
      <c r="B414" s="4">
        <f t="shared" si="22"/>
        <v>44694.25</v>
      </c>
      <c r="C414" s="4">
        <f t="shared" si="23"/>
        <v>27831.25</v>
      </c>
      <c r="D414" s="2"/>
    </row>
    <row r="415" spans="1:4">
      <c r="A415" s="22">
        <v>413</v>
      </c>
      <c r="B415" s="4">
        <f t="shared" si="22"/>
        <v>44730.75</v>
      </c>
      <c r="C415" s="4">
        <f t="shared" si="23"/>
        <v>27831.25</v>
      </c>
      <c r="D415" s="2"/>
    </row>
    <row r="416" spans="1:4">
      <c r="A416" s="22">
        <v>414</v>
      </c>
      <c r="B416" s="4">
        <f t="shared" si="22"/>
        <v>44767.25</v>
      </c>
      <c r="C416" s="4">
        <f t="shared" si="23"/>
        <v>27831.25</v>
      </c>
      <c r="D416" s="2"/>
    </row>
    <row r="417" spans="1:4">
      <c r="A417" s="22">
        <v>415</v>
      </c>
      <c r="B417" s="4">
        <f t="shared" si="22"/>
        <v>44803.75</v>
      </c>
      <c r="C417" s="4">
        <f t="shared" si="23"/>
        <v>27831.25</v>
      </c>
      <c r="D417" s="2"/>
    </row>
    <row r="418" spans="1:4">
      <c r="A418" s="22">
        <v>416</v>
      </c>
      <c r="B418" s="4">
        <f t="shared" si="22"/>
        <v>44840.25</v>
      </c>
      <c r="C418" s="4">
        <f t="shared" si="23"/>
        <v>27831.25</v>
      </c>
      <c r="D418" s="2"/>
    </row>
    <row r="419" spans="1:4">
      <c r="A419" s="22">
        <v>417</v>
      </c>
      <c r="B419" s="4">
        <f t="shared" si="22"/>
        <v>44876.75</v>
      </c>
      <c r="C419" s="4">
        <f t="shared" si="23"/>
        <v>27831.25</v>
      </c>
      <c r="D419" s="2"/>
    </row>
    <row r="420" spans="1:4" ht="15.75" thickBot="1">
      <c r="A420" s="29">
        <v>418</v>
      </c>
      <c r="B420" s="5">
        <f t="shared" si="22"/>
        <v>44913.25</v>
      </c>
      <c r="C420" s="5">
        <f t="shared" si="23"/>
        <v>27831.25</v>
      </c>
      <c r="D420" s="2"/>
    </row>
  </sheetData>
  <sheetProtection algorithmName="SHA-512" hashValue="UL8aElh3EiX4zLYOac5iKMlQ5czc/JWIcKEPwzGvPC+wqBy0uesuVon6JSXZgs+3iwgrsI+mJHnwKMF+6ah0zA==" saltValue="TlY06/VeJzIWiodmo8s3gw==" spinCount="100000" sheet="1" objects="1" scenarios="1"/>
  <mergeCells count="1">
    <mergeCell ref="E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Barème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BODET</dc:creator>
  <cp:lastModifiedBy>Jordan Chevreau</cp:lastModifiedBy>
  <dcterms:created xsi:type="dcterms:W3CDTF">2025-04-29T14:31:53Z</dcterms:created>
  <dcterms:modified xsi:type="dcterms:W3CDTF">2025-05-26T13:39:23Z</dcterms:modified>
</cp:coreProperties>
</file>